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2024" sheetId="6" r:id="rId1"/>
  </sheets>
  <definedNames>
    <definedName name="_xlnm.Print_Area" localSheetId="0">'2024'!$A$1:$M$90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3" i="6" l="1"/>
  <c r="L53" i="6"/>
  <c r="K53" i="6"/>
  <c r="J17" i="6" l="1"/>
  <c r="J13" i="6"/>
  <c r="K69" i="6"/>
  <c r="L69" i="6"/>
  <c r="M51" i="6"/>
  <c r="M26" i="6"/>
  <c r="L26" i="6"/>
  <c r="M25" i="6"/>
  <c r="M24" i="6"/>
  <c r="L23" i="6"/>
  <c r="K22" i="6"/>
  <c r="L19" i="6"/>
  <c r="K19" i="6"/>
  <c r="K28" i="6" l="1"/>
  <c r="M28" i="6"/>
  <c r="H13" i="6"/>
  <c r="M22" i="6"/>
  <c r="L25" i="6"/>
  <c r="K25" i="6"/>
  <c r="M19" i="6"/>
  <c r="L22" i="6"/>
  <c r="M23" i="6"/>
  <c r="K24" i="6"/>
  <c r="K26" i="6"/>
  <c r="L28" i="6"/>
  <c r="M69" i="6"/>
  <c r="K23" i="6"/>
  <c r="M37" i="6"/>
  <c r="K20" i="6" l="1"/>
  <c r="H17" i="6"/>
  <c r="H12" i="6" s="1"/>
  <c r="L51" i="6"/>
  <c r="K51" i="6"/>
  <c r="L24" i="6"/>
  <c r="L20" i="6"/>
  <c r="H18" i="6"/>
  <c r="M66" i="6" l="1"/>
  <c r="K66" i="6"/>
  <c r="L66" i="6"/>
  <c r="M56" i="6"/>
  <c r="K56" i="6"/>
  <c r="L56" i="6"/>
  <c r="M58" i="6"/>
  <c r="K58" i="6"/>
  <c r="L58" i="6"/>
  <c r="K44" i="6"/>
  <c r="L44" i="6"/>
  <c r="M44" i="6"/>
  <c r="M27" i="6"/>
  <c r="M87" i="6"/>
  <c r="L87" i="6"/>
  <c r="M41" i="6"/>
  <c r="L41" i="6"/>
  <c r="K41" i="6"/>
  <c r="K37" i="6"/>
  <c r="L37" i="6"/>
  <c r="J31" i="6"/>
  <c r="K60" i="6"/>
  <c r="M60" i="6"/>
  <c r="L60" i="6"/>
  <c r="K39" i="6"/>
  <c r="M39" i="6"/>
  <c r="L39" i="6"/>
  <c r="H31" i="6"/>
  <c r="I13" i="6"/>
  <c r="M14" i="6"/>
  <c r="L14" i="6"/>
  <c r="L59" i="6"/>
  <c r="K59" i="6"/>
  <c r="M59" i="6"/>
  <c r="K40" i="6"/>
  <c r="M40" i="6"/>
  <c r="L40" i="6"/>
  <c r="L88" i="6"/>
  <c r="M88" i="6"/>
  <c r="M43" i="6"/>
  <c r="K43" i="6"/>
  <c r="L43" i="6"/>
  <c r="K55" i="6"/>
  <c r="M55" i="6"/>
  <c r="L55" i="6"/>
  <c r="K68" i="6"/>
  <c r="M68" i="6"/>
  <c r="L68" i="6"/>
  <c r="M15" i="6"/>
  <c r="L15" i="6"/>
  <c r="K48" i="6"/>
  <c r="M48" i="6"/>
  <c r="L48" i="6"/>
  <c r="K67" i="6"/>
  <c r="M67" i="6"/>
  <c r="L67" i="6"/>
  <c r="M45" i="6"/>
  <c r="K45" i="6"/>
  <c r="L45" i="6"/>
  <c r="K52" i="6"/>
  <c r="M52" i="6"/>
  <c r="L52" i="6"/>
  <c r="M62" i="6"/>
  <c r="L62" i="6"/>
  <c r="K62" i="6"/>
  <c r="K21" i="6"/>
  <c r="I17" i="6"/>
  <c r="K17" i="6" s="1"/>
  <c r="L21" i="6"/>
  <c r="I18" i="6"/>
  <c r="M47" i="6"/>
  <c r="L47" i="6"/>
  <c r="K47" i="6"/>
  <c r="K50" i="6"/>
  <c r="M50" i="6"/>
  <c r="L50" i="6"/>
  <c r="M49" i="6"/>
  <c r="L49" i="6"/>
  <c r="K49" i="6"/>
  <c r="K46" i="6"/>
  <c r="M46" i="6"/>
  <c r="L46" i="6"/>
  <c r="L18" i="6" l="1"/>
  <c r="K18" i="6"/>
  <c r="M70" i="6"/>
  <c r="L70" i="6"/>
  <c r="K70" i="6"/>
  <c r="M13" i="6"/>
  <c r="I12" i="6"/>
  <c r="L13" i="6"/>
  <c r="K13" i="6"/>
  <c r="L42" i="6"/>
  <c r="K42" i="6"/>
  <c r="M42" i="6"/>
  <c r="K36" i="6"/>
  <c r="M36" i="6"/>
  <c r="L36" i="6"/>
  <c r="L17" i="6"/>
  <c r="K64" i="6"/>
  <c r="M64" i="6"/>
  <c r="L64" i="6"/>
  <c r="K61" i="6"/>
  <c r="M61" i="6"/>
  <c r="L61" i="6"/>
  <c r="M57" i="6"/>
  <c r="L57" i="6"/>
  <c r="K57" i="6"/>
  <c r="K65" i="6"/>
  <c r="L65" i="6"/>
  <c r="M65" i="6"/>
  <c r="L38" i="6"/>
  <c r="K38" i="6"/>
  <c r="M38" i="6"/>
  <c r="M35" i="6"/>
  <c r="L35" i="6"/>
  <c r="K35" i="6"/>
  <c r="M54" i="6"/>
  <c r="K54" i="6"/>
  <c r="L54" i="6"/>
  <c r="K63" i="6"/>
  <c r="L63" i="6"/>
  <c r="M63" i="6"/>
  <c r="M33" i="6" l="1"/>
  <c r="L33" i="6"/>
  <c r="K33" i="6"/>
  <c r="M86" i="6"/>
  <c r="L86" i="6"/>
  <c r="L12" i="6"/>
  <c r="M34" i="6"/>
  <c r="K34" i="6"/>
  <c r="L34" i="6"/>
  <c r="K12" i="6"/>
  <c r="M20" i="6"/>
  <c r="K32" i="6"/>
  <c r="M32" i="6"/>
  <c r="L32" i="6"/>
  <c r="M84" i="6" l="1"/>
  <c r="L84" i="6"/>
  <c r="K84" i="6"/>
  <c r="K72" i="6" l="1"/>
  <c r="M72" i="6"/>
  <c r="L72" i="6"/>
  <c r="K79" i="6"/>
  <c r="M79" i="6"/>
  <c r="L79" i="6"/>
  <c r="K75" i="6"/>
  <c r="L75" i="6"/>
  <c r="M75" i="6"/>
  <c r="K73" i="6"/>
  <c r="L73" i="6"/>
  <c r="M73" i="6"/>
  <c r="M74" i="6"/>
  <c r="L74" i="6"/>
  <c r="K74" i="6"/>
  <c r="M76" i="6"/>
  <c r="L76" i="6"/>
  <c r="K76" i="6"/>
  <c r="M78" i="6"/>
  <c r="L78" i="6"/>
  <c r="K78" i="6"/>
  <c r="M77" i="6"/>
  <c r="L77" i="6"/>
  <c r="K77" i="6"/>
  <c r="K83" i="6"/>
  <c r="M83" i="6"/>
  <c r="L83" i="6"/>
  <c r="K81" i="6"/>
  <c r="M81" i="6"/>
  <c r="L81" i="6"/>
  <c r="M82" i="6"/>
  <c r="K82" i="6"/>
  <c r="L82" i="6"/>
  <c r="M21" i="6"/>
  <c r="J18" i="6"/>
  <c r="M18" i="6" s="1"/>
  <c r="M80" i="6"/>
  <c r="K80" i="6"/>
  <c r="L80" i="6"/>
  <c r="L71" i="6" l="1"/>
  <c r="K71" i="6"/>
  <c r="M71" i="6"/>
  <c r="I31" i="6"/>
  <c r="J12" i="6" l="1"/>
  <c r="M17" i="6"/>
  <c r="K31" i="6"/>
  <c r="M31" i="6"/>
  <c r="L31" i="6"/>
  <c r="M12" i="6" l="1"/>
</calcChain>
</file>

<file path=xl/sharedStrings.xml><?xml version="1.0" encoding="utf-8"?>
<sst xmlns="http://schemas.openxmlformats.org/spreadsheetml/2006/main" count="115" uniqueCount="110">
  <si>
    <t>Наименование показателя</t>
  </si>
  <si>
    <t>Вед</t>
  </si>
  <si>
    <t>Рз</t>
  </si>
  <si>
    <t>ПР</t>
  </si>
  <si>
    <t>ЦСР</t>
  </si>
  <si>
    <t>ВР</t>
  </si>
  <si>
    <t>ЭКР</t>
  </si>
  <si>
    <t>План</t>
  </si>
  <si>
    <t>Поступило</t>
  </si>
  <si>
    <t>Перечислено</t>
  </si>
  <si>
    <t>отклонение</t>
  </si>
  <si>
    <t>000 1 00 00000 00 0000 000</t>
  </si>
  <si>
    <t>в том числе:</t>
  </si>
  <si>
    <t>% исп.</t>
  </si>
  <si>
    <t xml:space="preserve">остаток на конец </t>
  </si>
  <si>
    <t xml:space="preserve">ОТЧЕТ </t>
  </si>
  <si>
    <t>об исполнении консолидированного бюджета МО "Унцукульский район"</t>
  </si>
  <si>
    <t>(в рублях)</t>
  </si>
  <si>
    <t>1. НАЛОГОВЫЕ И НЕНАЛОГОВЫЕ ДОХОДЫ:</t>
  </si>
  <si>
    <t xml:space="preserve"> - муниципального района</t>
  </si>
  <si>
    <t xml:space="preserve"> - поселений</t>
  </si>
  <si>
    <t xml:space="preserve">2. БЕЗВОЗМ. ПОСТУПЛЕНИЯ: </t>
  </si>
  <si>
    <t>000 2 00 00000 00 0000 000</t>
  </si>
  <si>
    <t xml:space="preserve">2. БЕЗВОЗМ. ПОСТУПЛЕНИЯ от других бюджетов бюдж.сист.: </t>
  </si>
  <si>
    <t xml:space="preserve"> - дотации</t>
  </si>
  <si>
    <t>000 2 02 01000 00 0000 150</t>
  </si>
  <si>
    <t xml:space="preserve"> - субсидии</t>
  </si>
  <si>
    <t>000 2 02 02000 00 0000 150</t>
  </si>
  <si>
    <t xml:space="preserve"> - субвенции</t>
  </si>
  <si>
    <t>000 2 02 03000 00 0000 150</t>
  </si>
  <si>
    <t xml:space="preserve"> - иные межбюджет. трансферты</t>
  </si>
  <si>
    <t>000 2 02 04000 00 0000 150</t>
  </si>
  <si>
    <t xml:space="preserve"> - поступления от денежных пожертвований (меценатов-юр.л.)</t>
  </si>
  <si>
    <t>000 2 04 05000 00 0000 150</t>
  </si>
  <si>
    <t xml:space="preserve"> - поступления от денежных пожертвований (меценатов-физ.л.)</t>
  </si>
  <si>
    <t>000 2 07 05000 00 0000 150</t>
  </si>
  <si>
    <t xml:space="preserve"> - поступления от возвратов налогов</t>
  </si>
  <si>
    <t>000 2 08 05000 00 0000 150</t>
  </si>
  <si>
    <t xml:space="preserve"> - поступления от возвратов поселен</t>
  </si>
  <si>
    <t>000 2 18 60000 00 0000 150</t>
  </si>
  <si>
    <t>000 2 19 60000 00 0000 150</t>
  </si>
  <si>
    <t xml:space="preserve">II.ИСТОЧНИКИ ФИНАНСИРОВАНИЯ ДЕФИЦИТА БЮДЖЕТА    </t>
  </si>
  <si>
    <t>Наименование учреждений и поселений</t>
  </si>
  <si>
    <t>перечислено по реестрам</t>
  </si>
  <si>
    <t>израсходовано по отчету</t>
  </si>
  <si>
    <t xml:space="preserve">1.Райадминистрация </t>
  </si>
  <si>
    <t xml:space="preserve">2.Контрольно-счетная палата </t>
  </si>
  <si>
    <t>3. Собрание депутатов муниципального района</t>
  </si>
  <si>
    <t>4. Отдел финансов</t>
  </si>
  <si>
    <t>5. МКУ "Служба земельно-кадастровых и имущ. отношений"</t>
  </si>
  <si>
    <t>6. МКУ "Центр обслуживания муниципальных учреждений"</t>
  </si>
  <si>
    <t>7. МКУ "ГОиЧС, ПБ и ЕДДС"</t>
  </si>
  <si>
    <t xml:space="preserve">8. МКУ Отдел образования </t>
  </si>
  <si>
    <t>9. МКДОУ №1 "Ромашка" с.Унцукуль:</t>
  </si>
  <si>
    <t>10. МКДОУ №2 "Ласточка" с.Унцукуль:</t>
  </si>
  <si>
    <t>11. МКДОУ №3 "Фиалка" с.Ирганай:</t>
  </si>
  <si>
    <t>12. МКДОУ №4 "Теремок" с.Гимры:</t>
  </si>
  <si>
    <t>13. МКДОУ №5 "Соколенок" с.Майданск:</t>
  </si>
  <si>
    <t>14. МКДОУ №6 "Звездочка" с.Балахани:</t>
  </si>
  <si>
    <t>15. МКДОУ №7 "Улыбка" с.Аракани:</t>
  </si>
  <si>
    <t>16. МКДОУ №8 "Солнышко" п.Шамилькала:</t>
  </si>
  <si>
    <t>17. МКДОУ №9 "Сказка" п.Шамилькала:</t>
  </si>
  <si>
    <t>18. МКДОУ №10 "Снежинка" с.Кахабросо:</t>
  </si>
  <si>
    <t>19. МКДОУ №11 "Сосна" с.Ашильта:</t>
  </si>
  <si>
    <t>20. МКДОУ №12 "Чебурашка" с.Цатаних:</t>
  </si>
  <si>
    <t>21. МКДОУ №13 "Колобок" пос. Гимры:</t>
  </si>
  <si>
    <t>22. МКОУ "УСОШ №1" с.Унцукуль</t>
  </si>
  <si>
    <t>23. МКОУ "УСОШ №2" с.Унцукуль</t>
  </si>
  <si>
    <t>24. МКОУ "МСОШ " с.Майданск</t>
  </si>
  <si>
    <t>25. МКОУ "АСОШ " с.Ашильта</t>
  </si>
  <si>
    <t>26. МКОУ "КСОШ " с.Кахабросо</t>
  </si>
  <si>
    <t>27. МКОУ "БСОШ " с.Балахани</t>
  </si>
  <si>
    <t>28. МКОУ "ГСОШ " с.Гимры</t>
  </si>
  <si>
    <t>29. МКОУ "ЦСОШ " с.Цатаних</t>
  </si>
  <si>
    <t>30. МКОУ "ИСОШ " с.Ирганай</t>
  </si>
  <si>
    <t>31. МКОУ "АСОШ " с.Аракани</t>
  </si>
  <si>
    <t>32. МКОУ "ГПСОШ " п.Гимры</t>
  </si>
  <si>
    <t>33. МКОУ "ШСОШ " п.Шамилькала</t>
  </si>
  <si>
    <t>34. МКОУ "ХООШ " с.Харачи</t>
  </si>
  <si>
    <t>35. МКОУ "МООШ " с.Моксох</t>
  </si>
  <si>
    <t>36. МКОУ "ИООШ " с.Иштибури</t>
  </si>
  <si>
    <t>37. МКУ Школа искусств</t>
  </si>
  <si>
    <t xml:space="preserve">38. МКУ Отдел культуры </t>
  </si>
  <si>
    <t xml:space="preserve"> Поселения всего:</t>
  </si>
  <si>
    <t xml:space="preserve"> - МО "Село Ашильта"</t>
  </si>
  <si>
    <t xml:space="preserve"> - МО "Село Гимры"</t>
  </si>
  <si>
    <t xml:space="preserve"> - МО "Село Ирганай"</t>
  </si>
  <si>
    <t xml:space="preserve"> - МО "Село Харачи"</t>
  </si>
  <si>
    <t xml:space="preserve"> - МО "Село Цатаних"</t>
  </si>
  <si>
    <t xml:space="preserve"> - МО "Сельсовет Араканский"</t>
  </si>
  <si>
    <t xml:space="preserve"> - МО "Сельсовет Балаханский"</t>
  </si>
  <si>
    <t xml:space="preserve"> - МО "Сельсовет Иштибуринский"</t>
  </si>
  <si>
    <t xml:space="preserve"> - МО "Сельсовет Кахабросинский"</t>
  </si>
  <si>
    <t xml:space="preserve"> - МО "Сельсовет Майданский"</t>
  </si>
  <si>
    <t xml:space="preserve"> - МО "Сельсовет Унцукульский"</t>
  </si>
  <si>
    <t xml:space="preserve"> - МО "Поселок Шамилькала"</t>
  </si>
  <si>
    <t xml:space="preserve"> </t>
  </si>
  <si>
    <t>а) Расходы за счет переходящего остатка района</t>
  </si>
  <si>
    <t>б) Воврат в республиканский бюджет с района</t>
  </si>
  <si>
    <t xml:space="preserve">в) Расходы за счет переходящего остатка поселений </t>
  </si>
  <si>
    <t xml:space="preserve">Приложение № 1 </t>
  </si>
  <si>
    <t xml:space="preserve">к Решению собрания депутатов </t>
  </si>
  <si>
    <t xml:space="preserve">за  2024 год </t>
  </si>
  <si>
    <t xml:space="preserve"> "Об исполнении бюджета за 2024 год"</t>
  </si>
  <si>
    <r>
      <t xml:space="preserve">№ 127  от </t>
    </r>
    <r>
      <rPr>
        <i/>
        <u/>
        <sz val="10"/>
        <rFont val="Arial"/>
        <family val="2"/>
        <charset val="204"/>
      </rPr>
      <t>07</t>
    </r>
    <r>
      <rPr>
        <i/>
        <sz val="10"/>
        <rFont val="Arial"/>
        <family val="2"/>
        <charset val="204"/>
      </rPr>
      <t xml:space="preserve"> </t>
    </r>
    <r>
      <rPr>
        <i/>
        <u/>
        <sz val="10"/>
        <rFont val="Arial"/>
        <family val="2"/>
        <charset val="204"/>
      </rPr>
      <t>апреля</t>
    </r>
    <r>
      <rPr>
        <i/>
        <sz val="10"/>
        <rFont val="Arial"/>
        <family val="2"/>
        <charset val="204"/>
      </rPr>
      <t xml:space="preserve"> 20</t>
    </r>
    <r>
      <rPr>
        <i/>
        <u/>
        <sz val="10"/>
        <rFont val="Arial"/>
        <family val="2"/>
        <charset val="204"/>
      </rPr>
      <t>25</t>
    </r>
    <r>
      <rPr>
        <i/>
        <sz val="10"/>
        <rFont val="Arial"/>
        <family val="2"/>
        <charset val="204"/>
      </rPr>
      <t>г.</t>
    </r>
  </si>
  <si>
    <t xml:space="preserve"> - Возврат в респ. бюджет цел. средств на 01.01.2024г. (остаток)</t>
  </si>
  <si>
    <t>22. МКДОУ №14 "Малютка" с.Унцукуль:</t>
  </si>
  <si>
    <t>II.ИСТОЧНИКИ ФИНАНСИРОВАНИЯ ДЕФИЦИТА БЮДЖЕТА    (Остаток на конец 2023 года)</t>
  </si>
  <si>
    <t>1. ВСЕГО  ДОХОДОВ 2024 года :</t>
  </si>
  <si>
    <t>I. ВСЕГО РАСХОДЫ 2024 года: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</si>
</sst>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#,##0.0"/>
    <numFmt numFmtId="166" formatCode="0000"/>
    <numFmt numFmtId="167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 Cyr"/>
      <family val="2"/>
      <charset val="204"/>
    </font>
    <font>
      <b/>
      <sz val="9.5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i/>
      <u/>
      <sz val="10"/>
      <name val="Arial"/>
      <family val="2"/>
      <charset val="204"/>
    </font>
    <font>
      <i/>
      <u/>
      <sz val="10"/>
      <name val="Arial"/>
      <family val="2"/>
      <charset val="204"/>
    </font>
    <font>
      <b/>
      <i/>
      <sz val="10"/>
      <color indexed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2" fillId="0" borderId="0"/>
    <xf numFmtId="9" fontId="1" fillId="0" borderId="0" applyFill="0" applyBorder="0" applyAlignment="0" applyProtection="0"/>
    <xf numFmtId="0" fontId="2" fillId="0" borderId="0"/>
    <xf numFmtId="0" fontId="11" fillId="0" borderId="0"/>
    <xf numFmtId="0" fontId="13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2" applyFont="1"/>
    <xf numFmtId="0" fontId="2" fillId="0" borderId="0" xfId="1" applyFont="1"/>
    <xf numFmtId="4" fontId="2" fillId="0" borderId="0" xfId="2" applyNumberFormat="1" applyFont="1"/>
    <xf numFmtId="0" fontId="6" fillId="0" borderId="0" xfId="1" applyFont="1"/>
    <xf numFmtId="0" fontId="6" fillId="0" borderId="0" xfId="1" applyFont="1" applyAlignment="1">
      <alignment horizontal="center"/>
    </xf>
    <xf numFmtId="4" fontId="2" fillId="0" borderId="0" xfId="1" applyNumberFormat="1" applyFont="1"/>
    <xf numFmtId="0" fontId="9" fillId="0" borderId="0" xfId="1" applyFont="1"/>
    <xf numFmtId="0" fontId="4" fillId="0" borderId="25" xfId="1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center" vertical="center" wrapText="1"/>
    </xf>
    <xf numFmtId="0" fontId="4" fillId="0" borderId="26" xfId="2" applyFont="1" applyBorder="1" applyAlignment="1">
      <alignment horizontal="center" wrapText="1"/>
    </xf>
    <xf numFmtId="4" fontId="4" fillId="0" borderId="26" xfId="2" applyNumberFormat="1" applyFont="1" applyBorder="1" applyAlignment="1">
      <alignment horizontal="center" wrapText="1"/>
    </xf>
    <xf numFmtId="164" fontId="4" fillId="0" borderId="26" xfId="2" applyNumberFormat="1" applyFont="1" applyBorder="1" applyAlignment="1">
      <alignment horizontal="center" wrapText="1"/>
    </xf>
    <xf numFmtId="0" fontId="4" fillId="0" borderId="27" xfId="2" applyNumberFormat="1" applyFont="1" applyBorder="1" applyAlignment="1">
      <alignment horizontal="center" wrapText="1"/>
    </xf>
    <xf numFmtId="0" fontId="10" fillId="0" borderId="0" xfId="2" applyFont="1"/>
    <xf numFmtId="4" fontId="4" fillId="3" borderId="2" xfId="6" applyNumberFormat="1" applyFont="1" applyFill="1" applyBorder="1" applyAlignment="1">
      <alignment horizontal="center"/>
    </xf>
    <xf numFmtId="4" fontId="4" fillId="4" borderId="2" xfId="6" applyNumberFormat="1" applyFont="1" applyFill="1" applyBorder="1" applyAlignment="1">
      <alignment horizontal="center"/>
    </xf>
    <xf numFmtId="9" fontId="4" fillId="3" borderId="10" xfId="4" applyNumberFormat="1" applyFont="1" applyFill="1" applyBorder="1" applyAlignment="1" applyProtection="1"/>
    <xf numFmtId="4" fontId="12" fillId="3" borderId="28" xfId="1" applyNumberFormat="1" applyFont="1" applyFill="1" applyBorder="1"/>
    <xf numFmtId="0" fontId="4" fillId="0" borderId="11" xfId="6" applyFont="1" applyFill="1" applyBorder="1" applyAlignment="1">
      <alignment horizontal="left" wrapText="1"/>
    </xf>
    <xf numFmtId="4" fontId="4" fillId="0" borderId="12" xfId="6" applyNumberFormat="1" applyFont="1" applyFill="1" applyBorder="1" applyAlignment="1">
      <alignment horizontal="center"/>
    </xf>
    <xf numFmtId="4" fontId="4" fillId="0" borderId="12" xfId="1" applyNumberFormat="1" applyFont="1" applyBorder="1"/>
    <xf numFmtId="9" fontId="4" fillId="0" borderId="21" xfId="4" applyNumberFormat="1" applyFont="1" applyFill="1" applyBorder="1" applyAlignment="1" applyProtection="1"/>
    <xf numFmtId="4" fontId="4" fillId="0" borderId="24" xfId="1" applyNumberFormat="1" applyFont="1" applyBorder="1"/>
    <xf numFmtId="0" fontId="7" fillId="0" borderId="13" xfId="6" applyFont="1" applyFill="1" applyBorder="1" applyAlignment="1">
      <alignment horizontal="justify" vertical="top" wrapText="1"/>
    </xf>
    <xf numFmtId="4" fontId="5" fillId="0" borderId="17" xfId="6" applyNumberFormat="1" applyFont="1" applyBorder="1" applyAlignment="1">
      <alignment horizontal="center"/>
    </xf>
    <xf numFmtId="4" fontId="5" fillId="0" borderId="17" xfId="1" applyNumberFormat="1" applyFont="1" applyBorder="1"/>
    <xf numFmtId="9" fontId="5" fillId="0" borderId="17" xfId="4" applyNumberFormat="1" applyFont="1" applyFill="1" applyBorder="1" applyAlignment="1" applyProtection="1"/>
    <xf numFmtId="4" fontId="5" fillId="0" borderId="18" xfId="1" applyNumberFormat="1" applyFont="1" applyBorder="1"/>
    <xf numFmtId="0" fontId="5" fillId="0" borderId="13" xfId="1" applyFont="1" applyBorder="1"/>
    <xf numFmtId="4" fontId="5" fillId="0" borderId="17" xfId="1" applyNumberFormat="1" applyFont="1" applyBorder="1" applyAlignment="1">
      <alignment horizontal="center"/>
    </xf>
    <xf numFmtId="3" fontId="14" fillId="0" borderId="13" xfId="7" applyNumberFormat="1" applyFont="1" applyFill="1" applyBorder="1" applyAlignment="1">
      <alignment horizontal="left" vertical="top" wrapText="1"/>
    </xf>
    <xf numFmtId="4" fontId="4" fillId="0" borderId="14" xfId="7" applyNumberFormat="1" applyFont="1" applyFill="1" applyBorder="1" applyAlignment="1">
      <alignment horizontal="center"/>
    </xf>
    <xf numFmtId="4" fontId="4" fillId="0" borderId="17" xfId="8" applyNumberFormat="1" applyFont="1" applyBorder="1"/>
    <xf numFmtId="164" fontId="5" fillId="0" borderId="17" xfId="4" applyNumberFormat="1" applyFont="1" applyFill="1" applyBorder="1" applyAlignment="1" applyProtection="1"/>
    <xf numFmtId="4" fontId="4" fillId="0" borderId="18" xfId="8" applyNumberFormat="1" applyFont="1" applyBorder="1"/>
    <xf numFmtId="0" fontId="10" fillId="0" borderId="0" xfId="3" applyFont="1"/>
    <xf numFmtId="0" fontId="4" fillId="0" borderId="13" xfId="6" applyFont="1" applyFill="1" applyBorder="1" applyAlignment="1">
      <alignment wrapText="1"/>
    </xf>
    <xf numFmtId="4" fontId="4" fillId="0" borderId="17" xfId="6" applyNumberFormat="1" applyFont="1" applyFill="1" applyBorder="1" applyAlignment="1">
      <alignment horizontal="center"/>
    </xf>
    <xf numFmtId="4" fontId="4" fillId="0" borderId="17" xfId="1" applyNumberFormat="1" applyFont="1" applyBorder="1"/>
    <xf numFmtId="9" fontId="4" fillId="0" borderId="17" xfId="4" applyNumberFormat="1" applyFont="1" applyFill="1" applyBorder="1" applyAlignment="1" applyProtection="1"/>
    <xf numFmtId="4" fontId="4" fillId="0" borderId="18" xfId="1" applyNumberFormat="1" applyFont="1" applyBorder="1"/>
    <xf numFmtId="0" fontId="5" fillId="0" borderId="13" xfId="6" applyFont="1" applyFill="1" applyBorder="1" applyAlignment="1">
      <alignment wrapText="1"/>
    </xf>
    <xf numFmtId="3" fontId="5" fillId="0" borderId="17" xfId="6" applyNumberFormat="1" applyFont="1" applyFill="1" applyBorder="1" applyAlignment="1">
      <alignment horizontal="center"/>
    </xf>
    <xf numFmtId="3" fontId="5" fillId="0" borderId="17" xfId="1" applyNumberFormat="1" applyFont="1" applyBorder="1"/>
    <xf numFmtId="3" fontId="5" fillId="0" borderId="18" xfId="1" applyNumberFormat="1" applyFont="1" applyBorder="1"/>
    <xf numFmtId="4" fontId="5" fillId="0" borderId="17" xfId="6" applyNumberFormat="1" applyFont="1" applyFill="1" applyBorder="1" applyAlignment="1">
      <alignment horizontal="center"/>
    </xf>
    <xf numFmtId="0" fontId="5" fillId="0" borderId="13" xfId="7" applyFont="1" applyFill="1" applyBorder="1" applyAlignment="1">
      <alignment wrapText="1"/>
    </xf>
    <xf numFmtId="3" fontId="5" fillId="0" borderId="29" xfId="5" applyNumberFormat="1" applyFont="1" applyFill="1" applyBorder="1" applyAlignment="1" applyProtection="1">
      <alignment horizontal="center"/>
      <protection hidden="1"/>
    </xf>
    <xf numFmtId="3" fontId="5" fillId="0" borderId="18" xfId="9" applyNumberFormat="1" applyFont="1" applyBorder="1"/>
    <xf numFmtId="0" fontId="5" fillId="0" borderId="30" xfId="6" applyFont="1" applyBorder="1" applyAlignment="1">
      <alignment wrapText="1"/>
    </xf>
    <xf numFmtId="3" fontId="2" fillId="0" borderId="35" xfId="1" applyNumberFormat="1" applyFont="1" applyBorder="1"/>
    <xf numFmtId="4" fontId="2" fillId="0" borderId="35" xfId="1" applyNumberFormat="1" applyFont="1" applyBorder="1"/>
    <xf numFmtId="4" fontId="5" fillId="0" borderId="35" xfId="1" applyNumberFormat="1" applyFont="1" applyBorder="1"/>
    <xf numFmtId="164" fontId="5" fillId="0" borderId="35" xfId="4" applyNumberFormat="1" applyFont="1" applyFill="1" applyBorder="1" applyAlignment="1" applyProtection="1"/>
    <xf numFmtId="165" fontId="5" fillId="0" borderId="36" xfId="1" applyNumberFormat="1" applyFont="1" applyBorder="1"/>
    <xf numFmtId="0" fontId="3" fillId="0" borderId="40" xfId="9" applyFont="1" applyFill="1" applyBorder="1" applyAlignment="1">
      <alignment horizontal="center" vertical="center" wrapText="1"/>
    </xf>
    <xf numFmtId="0" fontId="3" fillId="0" borderId="41" xfId="3" applyFont="1" applyBorder="1" applyAlignment="1">
      <alignment horizontal="center" wrapText="1"/>
    </xf>
    <xf numFmtId="0" fontId="3" fillId="0" borderId="40" xfId="3" applyFont="1" applyBorder="1" applyAlignment="1">
      <alignment horizontal="center" wrapText="1"/>
    </xf>
    <xf numFmtId="4" fontId="3" fillId="0" borderId="40" xfId="3" applyNumberFormat="1" applyFont="1" applyBorder="1" applyAlignment="1">
      <alignment horizontal="center" wrapText="1"/>
    </xf>
    <xf numFmtId="164" fontId="3" fillId="0" borderId="40" xfId="3" applyNumberFormat="1" applyFont="1" applyBorder="1" applyAlignment="1">
      <alignment horizontal="center" wrapText="1"/>
    </xf>
    <xf numFmtId="0" fontId="3" fillId="0" borderId="42" xfId="3" applyNumberFormat="1" applyFont="1" applyBorder="1" applyAlignment="1">
      <alignment horizontal="center" wrapText="1"/>
    </xf>
    <xf numFmtId="4" fontId="4" fillId="3" borderId="4" xfId="1" applyNumberFormat="1" applyFont="1" applyFill="1" applyBorder="1" applyAlignment="1">
      <alignment horizontal="center"/>
    </xf>
    <xf numFmtId="4" fontId="4" fillId="4" borderId="4" xfId="1" applyNumberFormat="1" applyFont="1" applyFill="1" applyBorder="1" applyAlignment="1">
      <alignment horizontal="center"/>
    </xf>
    <xf numFmtId="4" fontId="4" fillId="3" borderId="4" xfId="1" applyNumberFormat="1" applyFont="1" applyFill="1" applyBorder="1"/>
    <xf numFmtId="4" fontId="12" fillId="3" borderId="5" xfId="1" applyNumberFormat="1" applyFont="1" applyFill="1" applyBorder="1"/>
    <xf numFmtId="4" fontId="15" fillId="0" borderId="17" xfId="1" applyNumberFormat="1" applyFont="1" applyBorder="1" applyAlignment="1">
      <alignment horizontal="center"/>
    </xf>
    <xf numFmtId="4" fontId="15" fillId="0" borderId="19" xfId="1" applyNumberFormat="1" applyFont="1" applyBorder="1" applyAlignment="1">
      <alignment horizontal="center"/>
    </xf>
    <xf numFmtId="4" fontId="5" fillId="0" borderId="19" xfId="1" applyNumberFormat="1" applyFont="1" applyBorder="1"/>
    <xf numFmtId="9" fontId="5" fillId="0" borderId="19" xfId="4" applyNumberFormat="1" applyFont="1" applyFill="1" applyBorder="1" applyAlignment="1" applyProtection="1"/>
    <xf numFmtId="4" fontId="4" fillId="2" borderId="21" xfId="1" applyNumberFormat="1" applyFont="1" applyFill="1" applyBorder="1" applyAlignment="1">
      <alignment horizontal="center"/>
    </xf>
    <xf numFmtId="4" fontId="4" fillId="2" borderId="17" xfId="1" applyNumberFormat="1" applyFont="1" applyFill="1" applyBorder="1" applyAlignment="1">
      <alignment horizontal="right"/>
    </xf>
    <xf numFmtId="9" fontId="4" fillId="2" borderId="17" xfId="4" applyNumberFormat="1" applyFont="1" applyFill="1" applyBorder="1" applyAlignment="1" applyProtection="1"/>
    <xf numFmtId="3" fontId="15" fillId="0" borderId="17" xfId="1" applyNumberFormat="1" applyFont="1" applyBorder="1" applyAlignment="1">
      <alignment horizontal="center"/>
    </xf>
    <xf numFmtId="4" fontId="5" fillId="0" borderId="17" xfId="1" applyNumberFormat="1" applyFont="1" applyBorder="1" applyAlignment="1">
      <alignment horizontal="right"/>
    </xf>
    <xf numFmtId="4" fontId="5" fillId="5" borderId="17" xfId="1" applyNumberFormat="1" applyFont="1" applyFill="1" applyBorder="1"/>
    <xf numFmtId="9" fontId="5" fillId="5" borderId="17" xfId="4" applyNumberFormat="1" applyFont="1" applyFill="1" applyBorder="1" applyAlignment="1" applyProtection="1"/>
    <xf numFmtId="3" fontId="5" fillId="5" borderId="18" xfId="1" applyNumberFormat="1" applyFont="1" applyFill="1" applyBorder="1"/>
    <xf numFmtId="0" fontId="10" fillId="5" borderId="0" xfId="2" applyFont="1" applyFill="1"/>
    <xf numFmtId="0" fontId="16" fillId="0" borderId="0" xfId="6" applyFont="1" applyBorder="1" applyAlignment="1">
      <alignment horizontal="center"/>
    </xf>
    <xf numFmtId="3" fontId="17" fillId="0" borderId="0" xfId="1" applyNumberFormat="1" applyFont="1" applyBorder="1" applyAlignment="1">
      <alignment horizontal="center"/>
    </xf>
    <xf numFmtId="4" fontId="17" fillId="0" borderId="0" xfId="1" applyNumberFormat="1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4" fontId="3" fillId="0" borderId="0" xfId="1" applyNumberFormat="1" applyFont="1" applyBorder="1"/>
    <xf numFmtId="164" fontId="3" fillId="0" borderId="0" xfId="4" applyNumberFormat="1" applyFont="1" applyFill="1" applyBorder="1" applyAlignment="1" applyProtection="1"/>
    <xf numFmtId="165" fontId="3" fillId="0" borderId="0" xfId="1" applyNumberFormat="1" applyFont="1" applyBorder="1"/>
    <xf numFmtId="0" fontId="18" fillId="0" borderId="0" xfId="2" applyFont="1" applyAlignment="1">
      <alignment horizontal="right"/>
    </xf>
    <xf numFmtId="9" fontId="4" fillId="3" borderId="4" xfId="4" applyNumberFormat="1" applyFont="1" applyFill="1" applyBorder="1" applyAlignment="1" applyProtection="1"/>
    <xf numFmtId="0" fontId="9" fillId="0" borderId="0" xfId="2" applyFont="1" applyAlignment="1">
      <alignment horizontal="center"/>
    </xf>
    <xf numFmtId="0" fontId="9" fillId="0" borderId="0" xfId="2" applyFont="1"/>
    <xf numFmtId="0" fontId="20" fillId="0" borderId="0" xfId="2" applyFont="1" applyAlignment="1">
      <alignment horizontal="center"/>
    </xf>
    <xf numFmtId="0" fontId="4" fillId="3" borderId="1" xfId="6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wrapText="1"/>
    </xf>
    <xf numFmtId="0" fontId="9" fillId="0" borderId="0" xfId="2" applyFont="1" applyAlignment="1">
      <alignment horizontal="right"/>
    </xf>
    <xf numFmtId="0" fontId="5" fillId="0" borderId="17" xfId="7" applyFont="1" applyFill="1" applyBorder="1" applyAlignment="1">
      <alignment horizontal="center"/>
    </xf>
    <xf numFmtId="49" fontId="5" fillId="0" borderId="12" xfId="1" applyNumberFormat="1" applyFont="1" applyBorder="1" applyAlignment="1">
      <alignment horizontal="center"/>
    </xf>
    <xf numFmtId="49" fontId="5" fillId="0" borderId="17" xfId="1" applyNumberFormat="1" applyFont="1" applyBorder="1" applyAlignment="1">
      <alignment horizontal="center"/>
    </xf>
    <xf numFmtId="0" fontId="14" fillId="0" borderId="14" xfId="7" applyFont="1" applyFill="1" applyBorder="1" applyAlignment="1">
      <alignment horizontal="center" vertical="top" wrapText="1"/>
    </xf>
    <xf numFmtId="0" fontId="14" fillId="0" borderId="15" xfId="7" applyFont="1" applyFill="1" applyBorder="1" applyAlignment="1">
      <alignment horizontal="center" vertical="top" wrapText="1"/>
    </xf>
    <xf numFmtId="0" fontId="14" fillId="0" borderId="16" xfId="7" applyFont="1" applyFill="1" applyBorder="1" applyAlignment="1">
      <alignment horizontal="center" vertical="top" wrapText="1"/>
    </xf>
    <xf numFmtId="0" fontId="4" fillId="0" borderId="17" xfId="6" applyFont="1" applyFill="1" applyBorder="1" applyAlignment="1">
      <alignment horizontal="center"/>
    </xf>
    <xf numFmtId="0" fontId="5" fillId="0" borderId="17" xfId="6" applyFont="1" applyBorder="1" applyAlignment="1">
      <alignment horizontal="center"/>
    </xf>
    <xf numFmtId="0" fontId="5" fillId="0" borderId="17" xfId="6" applyFont="1" applyFill="1" applyBorder="1" applyAlignment="1">
      <alignment horizontal="center"/>
    </xf>
    <xf numFmtId="0" fontId="5" fillId="0" borderId="8" xfId="7" applyFont="1" applyBorder="1" applyAlignment="1">
      <alignment horizontal="left"/>
    </xf>
    <xf numFmtId="0" fontId="5" fillId="0" borderId="9" xfId="7" applyFont="1" applyBorder="1" applyAlignment="1">
      <alignment horizontal="left"/>
    </xf>
    <xf numFmtId="0" fontId="5" fillId="0" borderId="14" xfId="7" applyFont="1" applyFill="1" applyBorder="1" applyAlignment="1">
      <alignment horizontal="center"/>
    </xf>
    <xf numFmtId="0" fontId="5" fillId="0" borderId="15" xfId="7" applyFont="1" applyFill="1" applyBorder="1" applyAlignment="1">
      <alignment horizontal="center"/>
    </xf>
    <xf numFmtId="0" fontId="5" fillId="0" borderId="16" xfId="7" applyFont="1" applyFill="1" applyBorder="1" applyAlignment="1">
      <alignment horizontal="center"/>
    </xf>
    <xf numFmtId="0" fontId="14" fillId="3" borderId="20" xfId="6" applyFont="1" applyFill="1" applyBorder="1" applyAlignment="1">
      <alignment horizontal="left" vertical="top" wrapText="1"/>
    </xf>
    <xf numFmtId="0" fontId="5" fillId="0" borderId="6" xfId="6" applyFont="1" applyBorder="1" applyAlignment="1">
      <alignment horizontal="left"/>
    </xf>
    <xf numFmtId="0" fontId="5" fillId="0" borderId="33" xfId="6" applyFont="1" applyBorder="1" applyAlignment="1">
      <alignment horizontal="left"/>
    </xf>
    <xf numFmtId="3" fontId="5" fillId="0" borderId="34" xfId="1" applyNumberFormat="1" applyFont="1" applyBorder="1" applyAlignment="1">
      <alignment horizontal="center"/>
    </xf>
    <xf numFmtId="0" fontId="5" fillId="0" borderId="34" xfId="1" applyFont="1" applyBorder="1" applyAlignment="1">
      <alignment horizontal="center"/>
    </xf>
    <xf numFmtId="0" fontId="3" fillId="0" borderId="37" xfId="1" applyFont="1" applyFill="1" applyBorder="1" applyAlignment="1">
      <alignment horizontal="center" vertical="center" wrapText="1"/>
    </xf>
    <xf numFmtId="0" fontId="3" fillId="0" borderId="38" xfId="1" applyFont="1" applyFill="1" applyBorder="1" applyAlignment="1">
      <alignment horizontal="center" vertical="center" wrapText="1"/>
    </xf>
    <xf numFmtId="0" fontId="3" fillId="0" borderId="39" xfId="1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/>
    </xf>
    <xf numFmtId="0" fontId="4" fillId="3" borderId="43" xfId="6" applyFont="1" applyFill="1" applyBorder="1" applyAlignment="1">
      <alignment horizontal="center"/>
    </xf>
    <xf numFmtId="166" fontId="5" fillId="0" borderId="44" xfId="10" applyNumberFormat="1" applyFont="1" applyFill="1" applyBorder="1" applyAlignment="1" applyProtection="1">
      <alignment horizontal="left" wrapText="1"/>
      <protection hidden="1"/>
    </xf>
    <xf numFmtId="166" fontId="5" fillId="0" borderId="23" xfId="10" applyNumberFormat="1" applyFont="1" applyFill="1" applyBorder="1" applyAlignment="1" applyProtection="1">
      <alignment horizontal="left" wrapText="1"/>
      <protection hidden="1"/>
    </xf>
    <xf numFmtId="166" fontId="5" fillId="0" borderId="45" xfId="10" applyNumberFormat="1" applyFont="1" applyFill="1" applyBorder="1" applyAlignment="1" applyProtection="1">
      <alignment horizontal="left" wrapText="1"/>
      <protection hidden="1"/>
    </xf>
    <xf numFmtId="0" fontId="5" fillId="0" borderId="44" xfId="7" applyFont="1" applyBorder="1" applyAlignment="1">
      <alignment horizontal="left"/>
    </xf>
    <xf numFmtId="0" fontId="5" fillId="0" borderId="23" xfId="7" applyFont="1" applyBorder="1" applyAlignment="1">
      <alignment horizontal="left"/>
    </xf>
    <xf numFmtId="0" fontId="5" fillId="0" borderId="45" xfId="7" applyFont="1" applyBorder="1" applyAlignment="1">
      <alignment horizontal="left"/>
    </xf>
    <xf numFmtId="0" fontId="5" fillId="0" borderId="8" xfId="7" applyFont="1" applyBorder="1" applyAlignment="1">
      <alignment wrapText="1"/>
    </xf>
    <xf numFmtId="0" fontId="5" fillId="0" borderId="9" xfId="7" applyFont="1" applyBorder="1" applyAlignment="1">
      <alignment wrapText="1"/>
    </xf>
    <xf numFmtId="0" fontId="5" fillId="0" borderId="8" xfId="7" applyFont="1" applyBorder="1" applyAlignment="1"/>
    <xf numFmtId="0" fontId="5" fillId="0" borderId="9" xfId="7" applyFont="1" applyBorder="1" applyAlignment="1"/>
    <xf numFmtId="0" fontId="15" fillId="0" borderId="22" xfId="6" applyFont="1" applyBorder="1" applyAlignment="1">
      <alignment horizontal="left"/>
    </xf>
    <xf numFmtId="0" fontId="5" fillId="0" borderId="22" xfId="6" applyFont="1" applyBorder="1" applyAlignment="1"/>
    <xf numFmtId="0" fontId="15" fillId="0" borderId="46" xfId="6" applyFont="1" applyBorder="1" applyAlignment="1">
      <alignment horizontal="left"/>
    </xf>
    <xf numFmtId="0" fontId="15" fillId="0" borderId="47" xfId="6" applyFont="1" applyBorder="1" applyAlignment="1">
      <alignment horizontal="left"/>
    </xf>
    <xf numFmtId="0" fontId="5" fillId="0" borderId="47" xfId="6" applyFont="1" applyBorder="1" applyAlignment="1">
      <alignment horizontal="left"/>
    </xf>
    <xf numFmtId="0" fontId="5" fillId="0" borderId="48" xfId="6" applyFont="1" applyBorder="1" applyAlignment="1">
      <alignment horizontal="left"/>
    </xf>
    <xf numFmtId="4" fontId="5" fillId="0" borderId="17" xfId="5" applyNumberFormat="1" applyFont="1" applyFill="1" applyBorder="1" applyAlignment="1" applyProtection="1">
      <alignment horizontal="center"/>
      <protection hidden="1"/>
    </xf>
    <xf numFmtId="4" fontId="5" fillId="0" borderId="29" xfId="5" applyNumberFormat="1" applyFont="1" applyFill="1" applyBorder="1" applyAlignment="1" applyProtection="1">
      <alignment horizontal="center"/>
      <protection hidden="1"/>
    </xf>
    <xf numFmtId="3" fontId="5" fillId="0" borderId="31" xfId="1" applyNumberFormat="1" applyFont="1" applyBorder="1" applyAlignment="1">
      <alignment horizontal="center"/>
    </xf>
    <xf numFmtId="0" fontId="10" fillId="0" borderId="0" xfId="2" applyFont="1" applyAlignment="1">
      <alignment horizontal="left"/>
    </xf>
    <xf numFmtId="4" fontId="10" fillId="0" borderId="0" xfId="2" applyNumberFormat="1" applyFont="1"/>
    <xf numFmtId="4" fontId="15" fillId="0" borderId="17" xfId="1" applyNumberFormat="1" applyFont="1" applyBorder="1"/>
    <xf numFmtId="4" fontId="15" fillId="0" borderId="19" xfId="1" applyNumberFormat="1" applyFont="1" applyBorder="1"/>
    <xf numFmtId="3" fontId="4" fillId="2" borderId="21" xfId="1" applyNumberFormat="1" applyFont="1" applyFill="1" applyBorder="1" applyAlignment="1">
      <alignment horizontal="center"/>
    </xf>
    <xf numFmtId="4" fontId="4" fillId="2" borderId="21" xfId="1" applyNumberFormat="1" applyFont="1" applyFill="1" applyBorder="1" applyAlignment="1">
      <alignment horizontal="right"/>
    </xf>
    <xf numFmtId="9" fontId="4" fillId="2" borderId="21" xfId="4" applyNumberFormat="1" applyFont="1" applyFill="1" applyBorder="1" applyAlignment="1" applyProtection="1"/>
    <xf numFmtId="3" fontId="4" fillId="2" borderId="50" xfId="1" applyNumberFormat="1" applyFont="1" applyFill="1" applyBorder="1"/>
    <xf numFmtId="3" fontId="5" fillId="0" borderId="19" xfId="1" applyNumberFormat="1" applyFont="1" applyBorder="1" applyAlignment="1">
      <alignment horizontal="center"/>
    </xf>
    <xf numFmtId="164" fontId="5" fillId="0" borderId="19" xfId="4" applyNumberFormat="1" applyFont="1" applyFill="1" applyBorder="1" applyAlignment="1" applyProtection="1"/>
    <xf numFmtId="3" fontId="5" fillId="0" borderId="49" xfId="9" applyNumberFormat="1" applyFont="1" applyBorder="1"/>
    <xf numFmtId="4" fontId="5" fillId="0" borderId="18" xfId="9" applyNumberFormat="1" applyFont="1" applyBorder="1"/>
    <xf numFmtId="0" fontId="5" fillId="0" borderId="51" xfId="7" applyFont="1" applyBorder="1" applyAlignment="1">
      <alignment wrapText="1"/>
    </xf>
    <xf numFmtId="0" fontId="5" fillId="0" borderId="52" xfId="7" applyFont="1" applyBorder="1" applyAlignment="1">
      <alignment wrapText="1"/>
    </xf>
    <xf numFmtId="4" fontId="5" fillId="0" borderId="12" xfId="1" applyNumberFormat="1" applyFont="1" applyBorder="1" applyAlignment="1">
      <alignment horizontal="center"/>
    </xf>
    <xf numFmtId="4" fontId="5" fillId="0" borderId="12" xfId="1" applyNumberFormat="1" applyFont="1" applyBorder="1" applyAlignment="1">
      <alignment horizontal="right"/>
    </xf>
    <xf numFmtId="9" fontId="5" fillId="0" borderId="12" xfId="4" applyNumberFormat="1" applyFont="1" applyFill="1" applyBorder="1" applyAlignment="1" applyProtection="1"/>
    <xf numFmtId="3" fontId="5" fillId="0" borderId="24" xfId="1" applyNumberFormat="1" applyFont="1" applyBorder="1"/>
    <xf numFmtId="0" fontId="5" fillId="0" borderId="13" xfId="6" applyFont="1" applyBorder="1" applyAlignment="1"/>
    <xf numFmtId="0" fontId="15" fillId="0" borderId="13" xfId="6" applyFont="1" applyBorder="1" applyAlignment="1">
      <alignment horizontal="left"/>
    </xf>
    <xf numFmtId="0" fontId="15" fillId="0" borderId="53" xfId="6" applyFont="1" applyBorder="1" applyAlignment="1">
      <alignment horizontal="left"/>
    </xf>
    <xf numFmtId="3" fontId="5" fillId="0" borderId="49" xfId="1" applyNumberFormat="1" applyFont="1" applyBorder="1"/>
    <xf numFmtId="0" fontId="14" fillId="3" borderId="54" xfId="6" applyFont="1" applyFill="1" applyBorder="1" applyAlignment="1">
      <alignment horizontal="left" vertical="top" wrapText="1"/>
    </xf>
    <xf numFmtId="4" fontId="4" fillId="2" borderId="18" xfId="1" applyNumberFormat="1" applyFont="1" applyFill="1" applyBorder="1"/>
    <xf numFmtId="0" fontId="15" fillId="0" borderId="48" xfId="6" applyFont="1" applyBorder="1" applyAlignment="1">
      <alignment horizontal="left"/>
    </xf>
    <xf numFmtId="4" fontId="5" fillId="0" borderId="7" xfId="1" applyNumberFormat="1" applyFont="1" applyBorder="1" applyAlignment="1">
      <alignment horizontal="center"/>
    </xf>
    <xf numFmtId="4" fontId="5" fillId="0" borderId="7" xfId="1" applyNumberFormat="1" applyFont="1" applyBorder="1" applyAlignment="1">
      <alignment horizontal="right"/>
    </xf>
    <xf numFmtId="9" fontId="5" fillId="0" borderId="7" xfId="4" applyNumberFormat="1" applyFont="1" applyFill="1" applyBorder="1" applyAlignment="1" applyProtection="1"/>
    <xf numFmtId="3" fontId="5" fillId="0" borderId="32" xfId="1" applyNumberFormat="1" applyFont="1" applyBorder="1"/>
  </cellXfs>
  <cellStyles count="14">
    <cellStyle name="Обычный" xfId="0" builtinId="0"/>
    <cellStyle name="Обычный 2 2" xfId="3"/>
    <cellStyle name="Обычный 2 2 2" xfId="12"/>
    <cellStyle name="Обычный_2009_Форма № 2 2010 г." xfId="1"/>
    <cellStyle name="Обычный_2009_ФОРМА № 2 2011 г" xfId="9"/>
    <cellStyle name="Обычный_2009_ФОРМА № 2 2012 г." xfId="8"/>
    <cellStyle name="Обычный_Tmp1" xfId="5"/>
    <cellStyle name="Обычный_Tmp2_ФОРМА № 2 2012 г." xfId="10"/>
    <cellStyle name="Обычный_Приложение к бюджету на 2010г." xfId="7"/>
    <cellStyle name="Обычный_Приложение к бюджету на 2010г._Форма № 2 2010 г." xfId="6"/>
    <cellStyle name="Обычный_Форма № 2 2010 г." xfId="2"/>
    <cellStyle name="Процентный 2" xfId="11"/>
    <cellStyle name="Процентный_Форма № 2 2010 г." xfId="4"/>
    <cellStyle name="Финансовый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90"/>
  <sheetViews>
    <sheetView tabSelected="1" zoomScale="140" zoomScaleNormal="140" zoomScaleSheetLayoutView="150" workbookViewId="0">
      <selection activeCell="H14" sqref="H14"/>
    </sheetView>
  </sheetViews>
  <sheetFormatPr defaultColWidth="9.140625" defaultRowHeight="12.75" x14ac:dyDescent="0.2"/>
  <cols>
    <col min="1" max="1" width="30.140625" style="1" customWidth="1"/>
    <col min="2" max="2" width="3.7109375" style="1" customWidth="1"/>
    <col min="3" max="4" width="3" style="1" customWidth="1"/>
    <col min="5" max="5" width="10.42578125" style="1" customWidth="1"/>
    <col min="6" max="6" width="3.85546875" style="1" customWidth="1"/>
    <col min="7" max="7" width="4" style="1" customWidth="1"/>
    <col min="8" max="8" width="15.7109375" style="1" customWidth="1"/>
    <col min="9" max="9" width="15.5703125" style="1" customWidth="1"/>
    <col min="10" max="10" width="15.28515625" style="1" customWidth="1"/>
    <col min="11" max="11" width="15.42578125" style="3" customWidth="1"/>
    <col min="12" max="12" width="5.85546875" style="1" customWidth="1"/>
    <col min="13" max="13" width="13" style="1" customWidth="1"/>
    <col min="14" max="16384" width="9.140625" style="1"/>
  </cols>
  <sheetData>
    <row r="1" spans="1:13" x14ac:dyDescent="0.2">
      <c r="J1" s="89"/>
      <c r="K1" s="89"/>
      <c r="L1" s="89" t="s">
        <v>100</v>
      </c>
      <c r="M1" s="89"/>
    </row>
    <row r="2" spans="1:13" x14ac:dyDescent="0.2">
      <c r="J2" s="89"/>
      <c r="K2" s="89" t="s">
        <v>101</v>
      </c>
      <c r="L2" s="89"/>
      <c r="M2" s="89"/>
    </row>
    <row r="3" spans="1:13" x14ac:dyDescent="0.2">
      <c r="J3" s="94" t="s">
        <v>103</v>
      </c>
      <c r="K3" s="94"/>
      <c r="L3" s="94"/>
      <c r="M3" s="94"/>
    </row>
    <row r="4" spans="1:13" x14ac:dyDescent="0.2">
      <c r="J4" s="89"/>
      <c r="K4" s="88"/>
      <c r="L4" s="88" t="s">
        <v>104</v>
      </c>
      <c r="M4" s="90"/>
    </row>
    <row r="5" spans="1:13" x14ac:dyDescent="0.2">
      <c r="L5" s="86"/>
      <c r="M5" s="86"/>
    </row>
    <row r="6" spans="1:13" s="2" customFormat="1" ht="18.75" customHeight="1" x14ac:dyDescent="0.3">
      <c r="A6" s="92" t="s">
        <v>15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</row>
    <row r="7" spans="1:13" s="2" customFormat="1" ht="22.5" customHeight="1" x14ac:dyDescent="0.3">
      <c r="A7" s="93" t="s">
        <v>16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3" s="2" customFormat="1" ht="20.25" customHeight="1" x14ac:dyDescent="0.3">
      <c r="A8" s="92" t="s">
        <v>102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</row>
    <row r="9" spans="1:13" s="2" customFormat="1" ht="12" customHeight="1" x14ac:dyDescent="0.3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</row>
    <row r="10" spans="1:13" ht="12.75" customHeight="1" thickBot="1" x14ac:dyDescent="0.25">
      <c r="A10" s="4"/>
      <c r="B10" s="5"/>
      <c r="C10" s="5"/>
      <c r="D10" s="5"/>
      <c r="E10" s="5"/>
      <c r="F10" s="5"/>
      <c r="G10" s="5"/>
      <c r="H10" s="4"/>
      <c r="I10" s="2"/>
      <c r="J10" s="2"/>
      <c r="K10" s="6"/>
      <c r="L10" s="2"/>
      <c r="M10" s="7" t="s">
        <v>17</v>
      </c>
    </row>
    <row r="11" spans="1:13" s="14" customFormat="1" ht="26.25" thickBot="1" x14ac:dyDescent="0.25">
      <c r="A11" s="8" t="s">
        <v>0</v>
      </c>
      <c r="B11" s="9" t="s">
        <v>1</v>
      </c>
      <c r="C11" s="9" t="s">
        <v>2</v>
      </c>
      <c r="D11" s="9" t="s">
        <v>3</v>
      </c>
      <c r="E11" s="9" t="s">
        <v>4</v>
      </c>
      <c r="F11" s="9" t="s">
        <v>5</v>
      </c>
      <c r="G11" s="9" t="s">
        <v>6</v>
      </c>
      <c r="H11" s="9" t="s">
        <v>7</v>
      </c>
      <c r="I11" s="10" t="s">
        <v>8</v>
      </c>
      <c r="J11" s="10" t="s">
        <v>9</v>
      </c>
      <c r="K11" s="11" t="s">
        <v>10</v>
      </c>
      <c r="L11" s="12" t="s">
        <v>13</v>
      </c>
      <c r="M11" s="13" t="s">
        <v>14</v>
      </c>
    </row>
    <row r="12" spans="1:13" s="14" customFormat="1" ht="21" customHeight="1" thickBot="1" x14ac:dyDescent="0.25">
      <c r="A12" s="91" t="s">
        <v>108</v>
      </c>
      <c r="B12" s="91"/>
      <c r="C12" s="91"/>
      <c r="D12" s="91"/>
      <c r="E12" s="91"/>
      <c r="F12" s="91"/>
      <c r="G12" s="91"/>
      <c r="H12" s="15">
        <f>H13+H17</f>
        <v>1293901467.1599998</v>
      </c>
      <c r="I12" s="16">
        <f>I13+I17</f>
        <v>1283978859.8999999</v>
      </c>
      <c r="J12" s="15">
        <f>J13+J17</f>
        <v>1250406526.45</v>
      </c>
      <c r="K12" s="15">
        <f>K13+K17</f>
        <v>-9922607.2600000203</v>
      </c>
      <c r="L12" s="17">
        <f>I12/H12</f>
        <v>0.99233124970344211</v>
      </c>
      <c r="M12" s="18">
        <f>I12-J12</f>
        <v>33572333.449999809</v>
      </c>
    </row>
    <row r="13" spans="1:13" s="14" customFormat="1" ht="29.25" customHeight="1" x14ac:dyDescent="0.2">
      <c r="A13" s="19" t="s">
        <v>18</v>
      </c>
      <c r="B13" s="96" t="s">
        <v>11</v>
      </c>
      <c r="C13" s="96"/>
      <c r="D13" s="96"/>
      <c r="E13" s="96"/>
      <c r="F13" s="96"/>
      <c r="G13" s="96"/>
      <c r="H13" s="20">
        <f>H14+H15</f>
        <v>150600546.78999999</v>
      </c>
      <c r="I13" s="20">
        <f>I14+I15</f>
        <v>162379852.52999997</v>
      </c>
      <c r="J13" s="20">
        <f>J14+J15</f>
        <v>150314066.13000005</v>
      </c>
      <c r="K13" s="21">
        <f>I13-H13</f>
        <v>11779305.73999998</v>
      </c>
      <c r="L13" s="22">
        <f>I13/H13</f>
        <v>1.0782155575864227</v>
      </c>
      <c r="M13" s="23">
        <f>I13-J13</f>
        <v>12065786.399999917</v>
      </c>
    </row>
    <row r="14" spans="1:13" s="14" customFormat="1" ht="14.25" customHeight="1" x14ac:dyDescent="0.2">
      <c r="A14" s="24" t="s">
        <v>19</v>
      </c>
      <c r="B14" s="97"/>
      <c r="C14" s="97"/>
      <c r="D14" s="97"/>
      <c r="E14" s="97"/>
      <c r="F14" s="97"/>
      <c r="G14" s="97"/>
      <c r="H14" s="25">
        <v>140597943.16</v>
      </c>
      <c r="I14" s="25">
        <v>151680604.07999998</v>
      </c>
      <c r="J14" s="25">
        <v>140549299.86000004</v>
      </c>
      <c r="K14" s="26">
        <v>11082660.919999987</v>
      </c>
      <c r="L14" s="27">
        <f>I14/H14</f>
        <v>1.0788251995079896</v>
      </c>
      <c r="M14" s="28">
        <f>I14-J14</f>
        <v>11131304.219999939</v>
      </c>
    </row>
    <row r="15" spans="1:13" s="14" customFormat="1" ht="14.25" customHeight="1" x14ac:dyDescent="0.2">
      <c r="A15" s="29" t="s">
        <v>20</v>
      </c>
      <c r="B15" s="97"/>
      <c r="C15" s="97"/>
      <c r="D15" s="97"/>
      <c r="E15" s="97"/>
      <c r="F15" s="97"/>
      <c r="G15" s="97"/>
      <c r="H15" s="30">
        <v>10002603.630000001</v>
      </c>
      <c r="I15" s="30">
        <v>10699248.449999999</v>
      </c>
      <c r="J15" s="30">
        <v>9764766.2699999996</v>
      </c>
      <c r="K15" s="26">
        <v>696644.81999999844</v>
      </c>
      <c r="L15" s="27">
        <f>I15/H15</f>
        <v>1.0696463486677217</v>
      </c>
      <c r="M15" s="28">
        <f>I15-J15</f>
        <v>934482.1799999997</v>
      </c>
    </row>
    <row r="16" spans="1:13" s="36" customFormat="1" ht="16.5" customHeight="1" x14ac:dyDescent="0.2">
      <c r="A16" s="31"/>
      <c r="B16" s="98"/>
      <c r="C16" s="99"/>
      <c r="D16" s="99"/>
      <c r="E16" s="99"/>
      <c r="F16" s="99"/>
      <c r="G16" s="100"/>
      <c r="H16" s="32"/>
      <c r="I16" s="32"/>
      <c r="J16" s="32"/>
      <c r="K16" s="33"/>
      <c r="L16" s="34"/>
      <c r="M16" s="35"/>
    </row>
    <row r="17" spans="1:13" s="14" customFormat="1" ht="16.5" customHeight="1" x14ac:dyDescent="0.2">
      <c r="A17" s="37" t="s">
        <v>21</v>
      </c>
      <c r="B17" s="101" t="s">
        <v>22</v>
      </c>
      <c r="C17" s="101"/>
      <c r="D17" s="101"/>
      <c r="E17" s="101"/>
      <c r="F17" s="101"/>
      <c r="G17" s="101"/>
      <c r="H17" s="38">
        <f>H19+H20+H21+H22+H23+H24+H25</f>
        <v>1143300920.3699999</v>
      </c>
      <c r="I17" s="38">
        <f>I19+I20+I21+I22+I23+I27+I24+I25</f>
        <v>1121599007.3699999</v>
      </c>
      <c r="J17" s="38">
        <f>J19+J20+J21+J22+J23+J27+J24+J25</f>
        <v>1100092460.3199999</v>
      </c>
      <c r="K17" s="39">
        <f>I17-H17</f>
        <v>-21701913</v>
      </c>
      <c r="L17" s="40">
        <f t="shared" ref="L17:L22" si="0">I17/H17</f>
        <v>0.98101819686021352</v>
      </c>
      <c r="M17" s="41">
        <f>I17-J17</f>
        <v>21506547.049999952</v>
      </c>
    </row>
    <row r="18" spans="1:13" s="14" customFormat="1" ht="27.75" customHeight="1" x14ac:dyDescent="0.2">
      <c r="A18" s="37" t="s">
        <v>23</v>
      </c>
      <c r="B18" s="101" t="s">
        <v>22</v>
      </c>
      <c r="C18" s="101"/>
      <c r="D18" s="101"/>
      <c r="E18" s="101"/>
      <c r="F18" s="101"/>
      <c r="G18" s="101"/>
      <c r="H18" s="38">
        <f>H19+H20+H21+H22</f>
        <v>1133046545.3699999</v>
      </c>
      <c r="I18" s="38">
        <f>I19+I20+I21+I22</f>
        <v>1111344640.3699999</v>
      </c>
      <c r="J18" s="38">
        <f>J19+J20+J21+J22</f>
        <v>1089838093.3199999</v>
      </c>
      <c r="K18" s="39">
        <f t="shared" ref="K18:K23" si="1">I18-H18</f>
        <v>-21701905</v>
      </c>
      <c r="L18" s="40">
        <f t="shared" si="0"/>
        <v>0.98084641351347734</v>
      </c>
      <c r="M18" s="41">
        <f>I18-J18</f>
        <v>21506547.049999952</v>
      </c>
    </row>
    <row r="19" spans="1:13" s="14" customFormat="1" ht="18.75" customHeight="1" x14ac:dyDescent="0.2">
      <c r="A19" s="42" t="s">
        <v>24</v>
      </c>
      <c r="B19" s="102" t="s">
        <v>25</v>
      </c>
      <c r="C19" s="102"/>
      <c r="D19" s="102"/>
      <c r="E19" s="102"/>
      <c r="F19" s="102"/>
      <c r="G19" s="102"/>
      <c r="H19" s="43">
        <v>206024000</v>
      </c>
      <c r="I19" s="43">
        <v>206024000</v>
      </c>
      <c r="J19" s="43">
        <v>206024000</v>
      </c>
      <c r="K19" s="44">
        <f t="shared" si="1"/>
        <v>0</v>
      </c>
      <c r="L19" s="27">
        <f t="shared" si="0"/>
        <v>1</v>
      </c>
      <c r="M19" s="45">
        <f t="shared" ref="M19:M27" si="2">I19-J19</f>
        <v>0</v>
      </c>
    </row>
    <row r="20" spans="1:13" s="14" customFormat="1" ht="18" customHeight="1" x14ac:dyDescent="0.2">
      <c r="A20" s="42" t="s">
        <v>26</v>
      </c>
      <c r="B20" s="103" t="s">
        <v>27</v>
      </c>
      <c r="C20" s="103"/>
      <c r="D20" s="103"/>
      <c r="E20" s="103"/>
      <c r="F20" s="103"/>
      <c r="G20" s="103"/>
      <c r="H20" s="46">
        <v>80800048.070000008</v>
      </c>
      <c r="I20" s="46">
        <v>59102033.07</v>
      </c>
      <c r="J20" s="46">
        <v>55984533.779999994</v>
      </c>
      <c r="K20" s="26">
        <f t="shared" si="1"/>
        <v>-21698015.000000007</v>
      </c>
      <c r="L20" s="27">
        <f t="shared" si="0"/>
        <v>0.73146037015717824</v>
      </c>
      <c r="M20" s="28">
        <f t="shared" si="2"/>
        <v>3117499.2900000066</v>
      </c>
    </row>
    <row r="21" spans="1:13" s="14" customFormat="1" ht="18" customHeight="1" x14ac:dyDescent="0.2">
      <c r="A21" s="42" t="s">
        <v>28</v>
      </c>
      <c r="B21" s="103" t="s">
        <v>29</v>
      </c>
      <c r="C21" s="103"/>
      <c r="D21" s="103"/>
      <c r="E21" s="103"/>
      <c r="F21" s="103"/>
      <c r="G21" s="103"/>
      <c r="H21" s="135">
        <v>768979513.5</v>
      </c>
      <c r="I21" s="135">
        <v>768975623.5</v>
      </c>
      <c r="J21" s="135">
        <v>768975623.5</v>
      </c>
      <c r="K21" s="26">
        <f t="shared" si="1"/>
        <v>-3890</v>
      </c>
      <c r="L21" s="27">
        <f t="shared" si="0"/>
        <v>0.99999494134767997</v>
      </c>
      <c r="M21" s="45">
        <f t="shared" si="2"/>
        <v>0</v>
      </c>
    </row>
    <row r="22" spans="1:13" s="36" customFormat="1" ht="18.75" customHeight="1" x14ac:dyDescent="0.2">
      <c r="A22" s="47" t="s">
        <v>30</v>
      </c>
      <c r="B22" s="95" t="s">
        <v>31</v>
      </c>
      <c r="C22" s="95"/>
      <c r="D22" s="95"/>
      <c r="E22" s="95"/>
      <c r="F22" s="95"/>
      <c r="G22" s="95"/>
      <c r="H22" s="136">
        <v>77242983.799999997</v>
      </c>
      <c r="I22" s="136">
        <v>77242983.799999997</v>
      </c>
      <c r="J22" s="136">
        <v>58853936.039999992</v>
      </c>
      <c r="K22" s="44">
        <f t="shared" si="1"/>
        <v>0</v>
      </c>
      <c r="L22" s="27">
        <f t="shared" si="0"/>
        <v>1</v>
      </c>
      <c r="M22" s="149">
        <f t="shared" si="2"/>
        <v>18389047.760000005</v>
      </c>
    </row>
    <row r="23" spans="1:13" s="36" customFormat="1" ht="24" customHeight="1" x14ac:dyDescent="0.2">
      <c r="A23" s="47" t="s">
        <v>32</v>
      </c>
      <c r="B23" s="95" t="s">
        <v>33</v>
      </c>
      <c r="C23" s="95"/>
      <c r="D23" s="95"/>
      <c r="E23" s="95"/>
      <c r="F23" s="95"/>
      <c r="G23" s="95"/>
      <c r="H23" s="48">
        <v>10254375</v>
      </c>
      <c r="I23" s="48">
        <v>10254375</v>
      </c>
      <c r="J23" s="48">
        <v>10254375</v>
      </c>
      <c r="K23" s="44">
        <f t="shared" si="1"/>
        <v>0</v>
      </c>
      <c r="L23" s="27">
        <f>I23/H23</f>
        <v>1</v>
      </c>
      <c r="M23" s="49">
        <f>I23-J23</f>
        <v>0</v>
      </c>
    </row>
    <row r="24" spans="1:13" s="36" customFormat="1" ht="24" customHeight="1" x14ac:dyDescent="0.2">
      <c r="A24" s="47" t="s">
        <v>34</v>
      </c>
      <c r="B24" s="95" t="s">
        <v>35</v>
      </c>
      <c r="C24" s="95"/>
      <c r="D24" s="95"/>
      <c r="E24" s="95"/>
      <c r="F24" s="95"/>
      <c r="G24" s="95"/>
      <c r="H24" s="48">
        <v>0</v>
      </c>
      <c r="I24" s="48">
        <v>0</v>
      </c>
      <c r="J24" s="48">
        <v>0</v>
      </c>
      <c r="K24" s="44">
        <f>I24-H24</f>
        <v>0</v>
      </c>
      <c r="L24" s="27" t="e">
        <f>I24/H24</f>
        <v>#DIV/0!</v>
      </c>
      <c r="M24" s="49">
        <f>I24-J24</f>
        <v>0</v>
      </c>
    </row>
    <row r="25" spans="1:13" s="36" customFormat="1" ht="22.5" customHeight="1" x14ac:dyDescent="0.2">
      <c r="A25" s="47" t="s">
        <v>36</v>
      </c>
      <c r="B25" s="106" t="s">
        <v>37</v>
      </c>
      <c r="C25" s="107"/>
      <c r="D25" s="107"/>
      <c r="E25" s="107"/>
      <c r="F25" s="107"/>
      <c r="G25" s="108"/>
      <c r="H25" s="48">
        <v>0</v>
      </c>
      <c r="I25" s="48">
        <v>0</v>
      </c>
      <c r="J25" s="48">
        <v>0</v>
      </c>
      <c r="K25" s="44">
        <f>I25-H25</f>
        <v>0</v>
      </c>
      <c r="L25" s="27" t="e">
        <f>I25/H25</f>
        <v>#DIV/0!</v>
      </c>
      <c r="M25" s="49">
        <f>I25-J25</f>
        <v>0</v>
      </c>
    </row>
    <row r="26" spans="1:13" s="36" customFormat="1" ht="25.5" customHeight="1" x14ac:dyDescent="0.2">
      <c r="A26" s="47" t="s">
        <v>38</v>
      </c>
      <c r="B26" s="106" t="s">
        <v>39</v>
      </c>
      <c r="C26" s="107"/>
      <c r="D26" s="107"/>
      <c r="E26" s="107"/>
      <c r="F26" s="107"/>
      <c r="G26" s="108"/>
      <c r="H26" s="48">
        <v>0</v>
      </c>
      <c r="I26" s="48">
        <v>-4</v>
      </c>
      <c r="J26" s="48"/>
      <c r="K26" s="44">
        <f>I26-H26</f>
        <v>-4</v>
      </c>
      <c r="L26" s="27" t="e">
        <f>I26/H26</f>
        <v>#DIV/0!</v>
      </c>
      <c r="M26" s="49">
        <f>I26-J26</f>
        <v>-4</v>
      </c>
    </row>
    <row r="27" spans="1:13" s="14" customFormat="1" ht="23.25" customHeight="1" x14ac:dyDescent="0.2">
      <c r="A27" s="50" t="s">
        <v>105</v>
      </c>
      <c r="B27" s="95" t="s">
        <v>40</v>
      </c>
      <c r="C27" s="95"/>
      <c r="D27" s="95"/>
      <c r="E27" s="95"/>
      <c r="F27" s="95"/>
      <c r="G27" s="95"/>
      <c r="H27" s="146"/>
      <c r="I27" s="137">
        <v>-8</v>
      </c>
      <c r="J27" s="137">
        <v>-8</v>
      </c>
      <c r="K27" s="68"/>
      <c r="L27" s="147"/>
      <c r="M27" s="148">
        <f t="shared" si="2"/>
        <v>0</v>
      </c>
    </row>
    <row r="28" spans="1:13" s="14" customFormat="1" ht="29.25" customHeight="1" x14ac:dyDescent="0.2">
      <c r="A28" s="109" t="s">
        <v>41</v>
      </c>
      <c r="B28" s="109"/>
      <c r="C28" s="109"/>
      <c r="D28" s="109"/>
      <c r="E28" s="109"/>
      <c r="F28" s="109"/>
      <c r="G28" s="109"/>
      <c r="H28" s="142">
        <v>0</v>
      </c>
      <c r="I28" s="142">
        <v>0</v>
      </c>
      <c r="J28" s="142">
        <v>0</v>
      </c>
      <c r="K28" s="143">
        <f>I28-H28</f>
        <v>0</v>
      </c>
      <c r="L28" s="144" t="e">
        <f>I28/H28</f>
        <v>#DIV/0!</v>
      </c>
      <c r="M28" s="145">
        <f>I28-J28</f>
        <v>0</v>
      </c>
    </row>
    <row r="29" spans="1:13" s="14" customFormat="1" ht="16.5" customHeight="1" thickBot="1" x14ac:dyDescent="0.25">
      <c r="A29" s="112"/>
      <c r="B29" s="113"/>
      <c r="C29" s="113"/>
      <c r="D29" s="113"/>
      <c r="E29" s="113"/>
      <c r="F29" s="113"/>
      <c r="G29" s="113"/>
      <c r="H29" s="113"/>
      <c r="I29" s="51"/>
      <c r="J29" s="52"/>
      <c r="K29" s="53"/>
      <c r="L29" s="54"/>
      <c r="M29" s="55"/>
    </row>
    <row r="30" spans="1:13" ht="24.75" thickBot="1" x14ac:dyDescent="0.25">
      <c r="A30" s="114" t="s">
        <v>42</v>
      </c>
      <c r="B30" s="115"/>
      <c r="C30" s="115"/>
      <c r="D30" s="115"/>
      <c r="E30" s="115"/>
      <c r="F30" s="115"/>
      <c r="G30" s="116"/>
      <c r="H30" s="56" t="s">
        <v>7</v>
      </c>
      <c r="I30" s="57" t="s">
        <v>43</v>
      </c>
      <c r="J30" s="58" t="s">
        <v>44</v>
      </c>
      <c r="K30" s="59" t="s">
        <v>10</v>
      </c>
      <c r="L30" s="60" t="s">
        <v>13</v>
      </c>
      <c r="M30" s="61" t="s">
        <v>14</v>
      </c>
    </row>
    <row r="31" spans="1:13" s="14" customFormat="1" ht="21" customHeight="1" thickBot="1" x14ac:dyDescent="0.25">
      <c r="A31" s="117" t="s">
        <v>109</v>
      </c>
      <c r="B31" s="118"/>
      <c r="C31" s="118"/>
      <c r="D31" s="118"/>
      <c r="E31" s="118"/>
      <c r="F31" s="118"/>
      <c r="G31" s="118"/>
      <c r="H31" s="62">
        <f>SUM(H32:H71)</f>
        <v>1307319016.1799998</v>
      </c>
      <c r="I31" s="62">
        <f>SUM(I32:I71)</f>
        <v>1263824087.47</v>
      </c>
      <c r="J31" s="63">
        <f>SUM(J32:J71)</f>
        <v>1263824087.47</v>
      </c>
      <c r="K31" s="64">
        <f t="shared" ref="K31:K84" si="3">I31-H31</f>
        <v>-43494928.7099998</v>
      </c>
      <c r="L31" s="87">
        <f>I31/H31</f>
        <v>0.96672967487530903</v>
      </c>
      <c r="M31" s="65">
        <f t="shared" ref="M31:M84" si="4">I31-J31</f>
        <v>0</v>
      </c>
    </row>
    <row r="32" spans="1:13" s="14" customFormat="1" ht="15.75" customHeight="1" x14ac:dyDescent="0.2">
      <c r="A32" s="150" t="s">
        <v>45</v>
      </c>
      <c r="B32" s="151"/>
      <c r="C32" s="151"/>
      <c r="D32" s="151"/>
      <c r="E32" s="151"/>
      <c r="F32" s="151"/>
      <c r="G32" s="151"/>
      <c r="H32" s="152">
        <v>313270958.90000004</v>
      </c>
      <c r="I32" s="152">
        <v>270019938.88000005</v>
      </c>
      <c r="J32" s="152">
        <v>270019938.88000005</v>
      </c>
      <c r="K32" s="153">
        <f t="shared" si="3"/>
        <v>-43251020.019999981</v>
      </c>
      <c r="L32" s="154">
        <f t="shared" ref="L32:L84" si="5">I32/H32</f>
        <v>0.86193734595805216</v>
      </c>
      <c r="M32" s="155">
        <f>I32-J32</f>
        <v>0</v>
      </c>
    </row>
    <row r="33" spans="1:13" s="14" customFormat="1" ht="16.5" customHeight="1" x14ac:dyDescent="0.2">
      <c r="A33" s="104" t="s">
        <v>46</v>
      </c>
      <c r="B33" s="105"/>
      <c r="C33" s="105"/>
      <c r="D33" s="105"/>
      <c r="E33" s="105"/>
      <c r="F33" s="105"/>
      <c r="G33" s="105"/>
      <c r="H33" s="30">
        <v>1448944</v>
      </c>
      <c r="I33" s="30">
        <v>1448944</v>
      </c>
      <c r="J33" s="30">
        <v>1448944</v>
      </c>
      <c r="K33" s="44">
        <f t="shared" si="3"/>
        <v>0</v>
      </c>
      <c r="L33" s="27">
        <f t="shared" si="5"/>
        <v>1</v>
      </c>
      <c r="M33" s="45">
        <f t="shared" si="4"/>
        <v>0</v>
      </c>
    </row>
    <row r="34" spans="1:13" s="14" customFormat="1" ht="16.5" customHeight="1" x14ac:dyDescent="0.2">
      <c r="A34" s="122" t="s">
        <v>47</v>
      </c>
      <c r="B34" s="123"/>
      <c r="C34" s="123"/>
      <c r="D34" s="123"/>
      <c r="E34" s="123"/>
      <c r="F34" s="123"/>
      <c r="G34" s="124"/>
      <c r="H34" s="30">
        <v>3003291</v>
      </c>
      <c r="I34" s="30">
        <v>3003291</v>
      </c>
      <c r="J34" s="30">
        <v>3003291</v>
      </c>
      <c r="K34" s="44">
        <f t="shared" si="3"/>
        <v>0</v>
      </c>
      <c r="L34" s="27">
        <f t="shared" si="5"/>
        <v>1</v>
      </c>
      <c r="M34" s="45">
        <f t="shared" si="4"/>
        <v>0</v>
      </c>
    </row>
    <row r="35" spans="1:13" s="14" customFormat="1" ht="16.5" customHeight="1" x14ac:dyDescent="0.2">
      <c r="A35" s="125" t="s">
        <v>48</v>
      </c>
      <c r="B35" s="126"/>
      <c r="C35" s="126"/>
      <c r="D35" s="126"/>
      <c r="E35" s="126"/>
      <c r="F35" s="126"/>
      <c r="G35" s="126"/>
      <c r="H35" s="30">
        <v>4123781</v>
      </c>
      <c r="I35" s="30">
        <v>4123781</v>
      </c>
      <c r="J35" s="30">
        <v>4123781</v>
      </c>
      <c r="K35" s="44">
        <f t="shared" si="3"/>
        <v>0</v>
      </c>
      <c r="L35" s="27">
        <f t="shared" si="5"/>
        <v>1</v>
      </c>
      <c r="M35" s="45">
        <f t="shared" si="4"/>
        <v>0</v>
      </c>
    </row>
    <row r="36" spans="1:13" s="14" customFormat="1" ht="16.5" customHeight="1" x14ac:dyDescent="0.2">
      <c r="A36" s="125" t="s">
        <v>49</v>
      </c>
      <c r="B36" s="126"/>
      <c r="C36" s="126"/>
      <c r="D36" s="126"/>
      <c r="E36" s="126"/>
      <c r="F36" s="126"/>
      <c r="G36" s="126"/>
      <c r="H36" s="30">
        <v>2287675</v>
      </c>
      <c r="I36" s="30">
        <v>2287675</v>
      </c>
      <c r="J36" s="30">
        <v>2287675</v>
      </c>
      <c r="K36" s="44">
        <f t="shared" si="3"/>
        <v>0</v>
      </c>
      <c r="L36" s="27">
        <f t="shared" si="5"/>
        <v>1</v>
      </c>
      <c r="M36" s="45">
        <f t="shared" si="4"/>
        <v>0</v>
      </c>
    </row>
    <row r="37" spans="1:13" s="14" customFormat="1" ht="16.5" customHeight="1" x14ac:dyDescent="0.2">
      <c r="A37" s="125" t="s">
        <v>50</v>
      </c>
      <c r="B37" s="126"/>
      <c r="C37" s="126"/>
      <c r="D37" s="126"/>
      <c r="E37" s="126"/>
      <c r="F37" s="126"/>
      <c r="G37" s="126"/>
      <c r="H37" s="30">
        <v>8634575</v>
      </c>
      <c r="I37" s="30">
        <v>8634575</v>
      </c>
      <c r="J37" s="30">
        <v>8634575</v>
      </c>
      <c r="K37" s="44">
        <f t="shared" si="3"/>
        <v>0</v>
      </c>
      <c r="L37" s="27">
        <f t="shared" si="5"/>
        <v>1</v>
      </c>
      <c r="M37" s="45">
        <f t="shared" si="4"/>
        <v>0</v>
      </c>
    </row>
    <row r="38" spans="1:13" s="14" customFormat="1" ht="16.5" customHeight="1" x14ac:dyDescent="0.2">
      <c r="A38" s="125" t="s">
        <v>51</v>
      </c>
      <c r="B38" s="126"/>
      <c r="C38" s="126"/>
      <c r="D38" s="126"/>
      <c r="E38" s="126"/>
      <c r="F38" s="126"/>
      <c r="G38" s="126"/>
      <c r="H38" s="30">
        <v>5675519</v>
      </c>
      <c r="I38" s="30">
        <v>5675519</v>
      </c>
      <c r="J38" s="30">
        <v>5675519</v>
      </c>
      <c r="K38" s="44">
        <f t="shared" si="3"/>
        <v>0</v>
      </c>
      <c r="L38" s="27">
        <f t="shared" si="5"/>
        <v>1</v>
      </c>
      <c r="M38" s="45">
        <f t="shared" si="4"/>
        <v>0</v>
      </c>
    </row>
    <row r="39" spans="1:13" s="14" customFormat="1" ht="16.5" customHeight="1" x14ac:dyDescent="0.2">
      <c r="A39" s="125" t="s">
        <v>52</v>
      </c>
      <c r="B39" s="126"/>
      <c r="C39" s="126"/>
      <c r="D39" s="126"/>
      <c r="E39" s="126"/>
      <c r="F39" s="126"/>
      <c r="G39" s="126"/>
      <c r="H39" s="30">
        <v>7794454</v>
      </c>
      <c r="I39" s="30">
        <v>7794454</v>
      </c>
      <c r="J39" s="30">
        <v>7794454</v>
      </c>
      <c r="K39" s="44">
        <f t="shared" si="3"/>
        <v>0</v>
      </c>
      <c r="L39" s="27">
        <f t="shared" si="5"/>
        <v>1</v>
      </c>
      <c r="M39" s="45">
        <f t="shared" si="4"/>
        <v>0</v>
      </c>
    </row>
    <row r="40" spans="1:13" s="14" customFormat="1" ht="16.5" customHeight="1" x14ac:dyDescent="0.2">
      <c r="A40" s="119" t="s">
        <v>53</v>
      </c>
      <c r="B40" s="120"/>
      <c r="C40" s="120"/>
      <c r="D40" s="120"/>
      <c r="E40" s="120"/>
      <c r="F40" s="120"/>
      <c r="G40" s="121"/>
      <c r="H40" s="30">
        <v>27804311</v>
      </c>
      <c r="I40" s="30">
        <v>27804311</v>
      </c>
      <c r="J40" s="30">
        <v>27804311</v>
      </c>
      <c r="K40" s="44">
        <f t="shared" si="3"/>
        <v>0</v>
      </c>
      <c r="L40" s="27">
        <f t="shared" si="5"/>
        <v>1</v>
      </c>
      <c r="M40" s="45">
        <f t="shared" si="4"/>
        <v>0</v>
      </c>
    </row>
    <row r="41" spans="1:13" s="14" customFormat="1" ht="16.5" customHeight="1" x14ac:dyDescent="0.2">
      <c r="A41" s="119" t="s">
        <v>54</v>
      </c>
      <c r="B41" s="120"/>
      <c r="C41" s="120"/>
      <c r="D41" s="120"/>
      <c r="E41" s="120"/>
      <c r="F41" s="120"/>
      <c r="G41" s="121"/>
      <c r="H41" s="30">
        <v>34190157.950000003</v>
      </c>
      <c r="I41" s="30">
        <v>34190157.950000003</v>
      </c>
      <c r="J41" s="30">
        <v>34190157.950000003</v>
      </c>
      <c r="K41" s="44">
        <f t="shared" si="3"/>
        <v>0</v>
      </c>
      <c r="L41" s="27">
        <f t="shared" si="5"/>
        <v>1</v>
      </c>
      <c r="M41" s="45">
        <f t="shared" si="4"/>
        <v>0</v>
      </c>
    </row>
    <row r="42" spans="1:13" s="14" customFormat="1" ht="16.5" customHeight="1" x14ac:dyDescent="0.2">
      <c r="A42" s="119" t="s">
        <v>55</v>
      </c>
      <c r="B42" s="120"/>
      <c r="C42" s="120"/>
      <c r="D42" s="120"/>
      <c r="E42" s="120"/>
      <c r="F42" s="120"/>
      <c r="G42" s="121"/>
      <c r="H42" s="30">
        <v>19367187</v>
      </c>
      <c r="I42" s="30">
        <v>19367187</v>
      </c>
      <c r="J42" s="30">
        <v>19367187</v>
      </c>
      <c r="K42" s="44">
        <f t="shared" si="3"/>
        <v>0</v>
      </c>
      <c r="L42" s="27">
        <f t="shared" si="5"/>
        <v>1</v>
      </c>
      <c r="M42" s="45">
        <f t="shared" si="4"/>
        <v>0</v>
      </c>
    </row>
    <row r="43" spans="1:13" s="14" customFormat="1" ht="16.5" customHeight="1" x14ac:dyDescent="0.2">
      <c r="A43" s="119" t="s">
        <v>56</v>
      </c>
      <c r="B43" s="120"/>
      <c r="C43" s="120"/>
      <c r="D43" s="120"/>
      <c r="E43" s="120"/>
      <c r="F43" s="120"/>
      <c r="G43" s="121"/>
      <c r="H43" s="30">
        <v>23534095</v>
      </c>
      <c r="I43" s="30">
        <v>23534095</v>
      </c>
      <c r="J43" s="30">
        <v>23534095</v>
      </c>
      <c r="K43" s="44">
        <f t="shared" si="3"/>
        <v>0</v>
      </c>
      <c r="L43" s="27">
        <f t="shared" si="5"/>
        <v>1</v>
      </c>
      <c r="M43" s="45">
        <f t="shared" si="4"/>
        <v>0</v>
      </c>
    </row>
    <row r="44" spans="1:13" s="14" customFormat="1" ht="16.5" customHeight="1" x14ac:dyDescent="0.2">
      <c r="A44" s="119" t="s">
        <v>57</v>
      </c>
      <c r="B44" s="120"/>
      <c r="C44" s="120"/>
      <c r="D44" s="120"/>
      <c r="E44" s="120"/>
      <c r="F44" s="120"/>
      <c r="G44" s="121"/>
      <c r="H44" s="30">
        <v>23166406</v>
      </c>
      <c r="I44" s="30">
        <v>23166406</v>
      </c>
      <c r="J44" s="30">
        <v>23166406</v>
      </c>
      <c r="K44" s="44">
        <f t="shared" si="3"/>
        <v>0</v>
      </c>
      <c r="L44" s="27">
        <f t="shared" si="5"/>
        <v>1</v>
      </c>
      <c r="M44" s="45">
        <f t="shared" si="4"/>
        <v>0</v>
      </c>
    </row>
    <row r="45" spans="1:13" s="14" customFormat="1" ht="16.5" customHeight="1" x14ac:dyDescent="0.2">
      <c r="A45" s="119" t="s">
        <v>58</v>
      </c>
      <c r="B45" s="120"/>
      <c r="C45" s="120"/>
      <c r="D45" s="120"/>
      <c r="E45" s="120"/>
      <c r="F45" s="120"/>
      <c r="G45" s="121"/>
      <c r="H45" s="30">
        <v>12607511</v>
      </c>
      <c r="I45" s="30">
        <v>12607511</v>
      </c>
      <c r="J45" s="30">
        <v>12607511</v>
      </c>
      <c r="K45" s="44">
        <f t="shared" si="3"/>
        <v>0</v>
      </c>
      <c r="L45" s="27">
        <f t="shared" si="5"/>
        <v>1</v>
      </c>
      <c r="M45" s="45">
        <f t="shared" si="4"/>
        <v>0</v>
      </c>
    </row>
    <row r="46" spans="1:13" s="14" customFormat="1" ht="16.5" customHeight="1" x14ac:dyDescent="0.2">
      <c r="A46" s="119" t="s">
        <v>59</v>
      </c>
      <c r="B46" s="120"/>
      <c r="C46" s="120"/>
      <c r="D46" s="120"/>
      <c r="E46" s="120"/>
      <c r="F46" s="120"/>
      <c r="G46" s="121"/>
      <c r="H46" s="30">
        <v>8613528</v>
      </c>
      <c r="I46" s="30">
        <v>8613528</v>
      </c>
      <c r="J46" s="30">
        <v>8613528</v>
      </c>
      <c r="K46" s="44">
        <f t="shared" si="3"/>
        <v>0</v>
      </c>
      <c r="L46" s="27">
        <f t="shared" si="5"/>
        <v>1</v>
      </c>
      <c r="M46" s="45">
        <f t="shared" si="4"/>
        <v>0</v>
      </c>
    </row>
    <row r="47" spans="1:13" s="14" customFormat="1" ht="16.5" customHeight="1" x14ac:dyDescent="0.2">
      <c r="A47" s="119" t="s">
        <v>60</v>
      </c>
      <c r="B47" s="120"/>
      <c r="C47" s="120"/>
      <c r="D47" s="120"/>
      <c r="E47" s="120"/>
      <c r="F47" s="120"/>
      <c r="G47" s="121"/>
      <c r="H47" s="30">
        <v>26245843</v>
      </c>
      <c r="I47" s="30">
        <v>26245843</v>
      </c>
      <c r="J47" s="30">
        <v>26245843</v>
      </c>
      <c r="K47" s="44">
        <f t="shared" si="3"/>
        <v>0</v>
      </c>
      <c r="L47" s="27">
        <f t="shared" si="5"/>
        <v>1</v>
      </c>
      <c r="M47" s="45">
        <f t="shared" si="4"/>
        <v>0</v>
      </c>
    </row>
    <row r="48" spans="1:13" s="14" customFormat="1" ht="16.5" customHeight="1" x14ac:dyDescent="0.2">
      <c r="A48" s="119" t="s">
        <v>61</v>
      </c>
      <c r="B48" s="120"/>
      <c r="C48" s="120"/>
      <c r="D48" s="120"/>
      <c r="E48" s="120"/>
      <c r="F48" s="120"/>
      <c r="G48" s="121"/>
      <c r="H48" s="30">
        <v>21532053</v>
      </c>
      <c r="I48" s="30">
        <v>21532053</v>
      </c>
      <c r="J48" s="30">
        <v>21532053</v>
      </c>
      <c r="K48" s="44">
        <f t="shared" si="3"/>
        <v>0</v>
      </c>
      <c r="L48" s="27">
        <f t="shared" si="5"/>
        <v>1</v>
      </c>
      <c r="M48" s="45">
        <f t="shared" si="4"/>
        <v>0</v>
      </c>
    </row>
    <row r="49" spans="1:15" s="14" customFormat="1" ht="16.5" customHeight="1" x14ac:dyDescent="0.2">
      <c r="A49" s="119" t="s">
        <v>62</v>
      </c>
      <c r="B49" s="120"/>
      <c r="C49" s="120"/>
      <c r="D49" s="120"/>
      <c r="E49" s="120"/>
      <c r="F49" s="120"/>
      <c r="G49" s="121"/>
      <c r="H49" s="30">
        <v>9824224</v>
      </c>
      <c r="I49" s="30">
        <v>9824224</v>
      </c>
      <c r="J49" s="30">
        <v>9824224</v>
      </c>
      <c r="K49" s="44">
        <f t="shared" si="3"/>
        <v>0</v>
      </c>
      <c r="L49" s="27">
        <f t="shared" si="5"/>
        <v>1</v>
      </c>
      <c r="M49" s="45">
        <f t="shared" si="4"/>
        <v>0</v>
      </c>
    </row>
    <row r="50" spans="1:15" s="14" customFormat="1" ht="16.5" customHeight="1" x14ac:dyDescent="0.2">
      <c r="A50" s="119" t="s">
        <v>63</v>
      </c>
      <c r="B50" s="120"/>
      <c r="C50" s="120"/>
      <c r="D50" s="120"/>
      <c r="E50" s="120"/>
      <c r="F50" s="120"/>
      <c r="G50" s="121"/>
      <c r="H50" s="30">
        <v>13248256</v>
      </c>
      <c r="I50" s="30">
        <v>13248256</v>
      </c>
      <c r="J50" s="30">
        <v>13248256</v>
      </c>
      <c r="K50" s="44">
        <f t="shared" si="3"/>
        <v>0</v>
      </c>
      <c r="L50" s="27">
        <f t="shared" si="5"/>
        <v>1</v>
      </c>
      <c r="M50" s="45">
        <f t="shared" si="4"/>
        <v>0</v>
      </c>
    </row>
    <row r="51" spans="1:15" s="14" customFormat="1" ht="16.5" customHeight="1" x14ac:dyDescent="0.2">
      <c r="A51" s="119" t="s">
        <v>64</v>
      </c>
      <c r="B51" s="120"/>
      <c r="C51" s="120"/>
      <c r="D51" s="120"/>
      <c r="E51" s="120"/>
      <c r="F51" s="120"/>
      <c r="G51" s="121"/>
      <c r="H51" s="30">
        <v>7796565</v>
      </c>
      <c r="I51" s="30">
        <v>7796565</v>
      </c>
      <c r="J51" s="30">
        <v>7796565</v>
      </c>
      <c r="K51" s="44">
        <f t="shared" si="3"/>
        <v>0</v>
      </c>
      <c r="L51" s="27">
        <f t="shared" si="5"/>
        <v>1</v>
      </c>
      <c r="M51" s="45">
        <f t="shared" si="4"/>
        <v>0</v>
      </c>
    </row>
    <row r="52" spans="1:15" s="14" customFormat="1" ht="16.5" customHeight="1" x14ac:dyDescent="0.2">
      <c r="A52" s="119" t="s">
        <v>65</v>
      </c>
      <c r="B52" s="120"/>
      <c r="C52" s="120"/>
      <c r="D52" s="120"/>
      <c r="E52" s="120"/>
      <c r="F52" s="120"/>
      <c r="G52" s="121"/>
      <c r="H52" s="30">
        <v>12608917</v>
      </c>
      <c r="I52" s="30">
        <v>12608917</v>
      </c>
      <c r="J52" s="30">
        <v>12608917</v>
      </c>
      <c r="K52" s="44">
        <f>I52-H52</f>
        <v>0</v>
      </c>
      <c r="L52" s="27">
        <f t="shared" si="5"/>
        <v>1</v>
      </c>
      <c r="M52" s="45">
        <f t="shared" si="4"/>
        <v>0</v>
      </c>
    </row>
    <row r="53" spans="1:15" s="14" customFormat="1" ht="16.5" customHeight="1" x14ac:dyDescent="0.2">
      <c r="A53" s="119" t="s">
        <v>106</v>
      </c>
      <c r="B53" s="120"/>
      <c r="C53" s="120"/>
      <c r="D53" s="120"/>
      <c r="E53" s="120"/>
      <c r="F53" s="120"/>
      <c r="G53" s="121"/>
      <c r="H53" s="30">
        <v>9885461</v>
      </c>
      <c r="I53" s="30">
        <v>9885461</v>
      </c>
      <c r="J53" s="30">
        <v>9885461</v>
      </c>
      <c r="K53" s="44">
        <f>I53-H53</f>
        <v>0</v>
      </c>
      <c r="L53" s="27">
        <f t="shared" si="5"/>
        <v>1</v>
      </c>
      <c r="M53" s="45">
        <f t="shared" si="4"/>
        <v>0</v>
      </c>
      <c r="N53" s="138"/>
      <c r="O53" s="139"/>
    </row>
    <row r="54" spans="1:15" s="14" customFormat="1" ht="16.5" customHeight="1" x14ac:dyDescent="0.2">
      <c r="A54" s="119" t="s">
        <v>66</v>
      </c>
      <c r="B54" s="120"/>
      <c r="C54" s="120"/>
      <c r="D54" s="120"/>
      <c r="E54" s="120"/>
      <c r="F54" s="120"/>
      <c r="G54" s="121"/>
      <c r="H54" s="30">
        <v>42723334</v>
      </c>
      <c r="I54" s="30">
        <v>42723334</v>
      </c>
      <c r="J54" s="30">
        <v>42723334</v>
      </c>
      <c r="K54" s="44">
        <f t="shared" si="3"/>
        <v>0</v>
      </c>
      <c r="L54" s="27">
        <f t="shared" si="5"/>
        <v>1</v>
      </c>
      <c r="M54" s="45">
        <f t="shared" si="4"/>
        <v>0</v>
      </c>
    </row>
    <row r="55" spans="1:15" s="14" customFormat="1" ht="16.5" customHeight="1" x14ac:dyDescent="0.2">
      <c r="A55" s="119" t="s">
        <v>67</v>
      </c>
      <c r="B55" s="120"/>
      <c r="C55" s="120"/>
      <c r="D55" s="120"/>
      <c r="E55" s="120"/>
      <c r="F55" s="120"/>
      <c r="G55" s="121"/>
      <c r="H55" s="30">
        <v>42301088</v>
      </c>
      <c r="I55" s="30">
        <v>42301088</v>
      </c>
      <c r="J55" s="30">
        <v>42301088</v>
      </c>
      <c r="K55" s="44">
        <f t="shared" si="3"/>
        <v>0</v>
      </c>
      <c r="L55" s="27">
        <f t="shared" si="5"/>
        <v>1</v>
      </c>
      <c r="M55" s="45">
        <f t="shared" si="4"/>
        <v>0</v>
      </c>
    </row>
    <row r="56" spans="1:15" s="14" customFormat="1" ht="16.5" customHeight="1" x14ac:dyDescent="0.2">
      <c r="A56" s="119" t="s">
        <v>68</v>
      </c>
      <c r="B56" s="120"/>
      <c r="C56" s="120"/>
      <c r="D56" s="120"/>
      <c r="E56" s="120"/>
      <c r="F56" s="120"/>
      <c r="G56" s="121"/>
      <c r="H56" s="30">
        <v>50443476.5</v>
      </c>
      <c r="I56" s="30">
        <v>50443476.5</v>
      </c>
      <c r="J56" s="30">
        <v>50443476.5</v>
      </c>
      <c r="K56" s="44">
        <f t="shared" si="3"/>
        <v>0</v>
      </c>
      <c r="L56" s="27">
        <f t="shared" si="5"/>
        <v>1</v>
      </c>
      <c r="M56" s="45">
        <f t="shared" si="4"/>
        <v>0</v>
      </c>
    </row>
    <row r="57" spans="1:15" s="14" customFormat="1" ht="16.5" customHeight="1" x14ac:dyDescent="0.2">
      <c r="A57" s="119" t="s">
        <v>69</v>
      </c>
      <c r="B57" s="120"/>
      <c r="C57" s="120"/>
      <c r="D57" s="120"/>
      <c r="E57" s="120"/>
      <c r="F57" s="120"/>
      <c r="G57" s="121"/>
      <c r="H57" s="30">
        <v>33874092</v>
      </c>
      <c r="I57" s="30">
        <v>33874092</v>
      </c>
      <c r="J57" s="30">
        <v>33874092</v>
      </c>
      <c r="K57" s="44">
        <f t="shared" si="3"/>
        <v>0</v>
      </c>
      <c r="L57" s="27">
        <f t="shared" si="5"/>
        <v>1</v>
      </c>
      <c r="M57" s="45">
        <f t="shared" si="4"/>
        <v>0</v>
      </c>
    </row>
    <row r="58" spans="1:15" s="14" customFormat="1" ht="16.5" customHeight="1" x14ac:dyDescent="0.2">
      <c r="A58" s="119" t="s">
        <v>70</v>
      </c>
      <c r="B58" s="120"/>
      <c r="C58" s="120"/>
      <c r="D58" s="120"/>
      <c r="E58" s="120"/>
      <c r="F58" s="120"/>
      <c r="G58" s="121"/>
      <c r="H58" s="30">
        <v>29787610.140000001</v>
      </c>
      <c r="I58" s="30">
        <v>29787610.140000001</v>
      </c>
      <c r="J58" s="30">
        <v>29787610.140000001</v>
      </c>
      <c r="K58" s="44">
        <f t="shared" si="3"/>
        <v>0</v>
      </c>
      <c r="L58" s="27">
        <f t="shared" si="5"/>
        <v>1</v>
      </c>
      <c r="M58" s="45">
        <f t="shared" si="4"/>
        <v>0</v>
      </c>
    </row>
    <row r="59" spans="1:15" s="14" customFormat="1" ht="16.5" customHeight="1" x14ac:dyDescent="0.2">
      <c r="A59" s="119" t="s">
        <v>71</v>
      </c>
      <c r="B59" s="120"/>
      <c r="C59" s="120"/>
      <c r="D59" s="120"/>
      <c r="E59" s="120"/>
      <c r="F59" s="120"/>
      <c r="G59" s="121"/>
      <c r="H59" s="30">
        <v>48713502.229999997</v>
      </c>
      <c r="I59" s="30">
        <v>48713502.219999999</v>
      </c>
      <c r="J59" s="30">
        <v>48713502.219999999</v>
      </c>
      <c r="K59" s="44">
        <f t="shared" si="3"/>
        <v>-9.9999979138374329E-3</v>
      </c>
      <c r="L59" s="27">
        <f t="shared" si="5"/>
        <v>0.9999999997947181</v>
      </c>
      <c r="M59" s="45">
        <f t="shared" si="4"/>
        <v>0</v>
      </c>
    </row>
    <row r="60" spans="1:15" s="14" customFormat="1" ht="16.5" customHeight="1" x14ac:dyDescent="0.2">
      <c r="A60" s="119" t="s">
        <v>72</v>
      </c>
      <c r="B60" s="120"/>
      <c r="C60" s="120"/>
      <c r="D60" s="120"/>
      <c r="E60" s="120"/>
      <c r="F60" s="120"/>
      <c r="G60" s="121"/>
      <c r="H60" s="30">
        <v>58075918.799999997</v>
      </c>
      <c r="I60" s="30">
        <v>58075918.799999997</v>
      </c>
      <c r="J60" s="30">
        <v>58075918.799999997</v>
      </c>
      <c r="K60" s="44">
        <f t="shared" si="3"/>
        <v>0</v>
      </c>
      <c r="L60" s="27">
        <f t="shared" si="5"/>
        <v>1</v>
      </c>
      <c r="M60" s="45">
        <f t="shared" si="4"/>
        <v>0</v>
      </c>
    </row>
    <row r="61" spans="1:15" s="14" customFormat="1" ht="16.5" customHeight="1" x14ac:dyDescent="0.2">
      <c r="A61" s="119" t="s">
        <v>73</v>
      </c>
      <c r="B61" s="120"/>
      <c r="C61" s="120"/>
      <c r="D61" s="120"/>
      <c r="E61" s="120"/>
      <c r="F61" s="120"/>
      <c r="G61" s="121"/>
      <c r="H61" s="30">
        <v>23643256</v>
      </c>
      <c r="I61" s="30">
        <v>23643256</v>
      </c>
      <c r="J61" s="30">
        <v>23643256</v>
      </c>
      <c r="K61" s="44">
        <f t="shared" si="3"/>
        <v>0</v>
      </c>
      <c r="L61" s="27">
        <f t="shared" si="5"/>
        <v>1</v>
      </c>
      <c r="M61" s="45">
        <f t="shared" si="4"/>
        <v>0</v>
      </c>
    </row>
    <row r="62" spans="1:15" s="14" customFormat="1" ht="16.5" customHeight="1" x14ac:dyDescent="0.2">
      <c r="A62" s="119" t="s">
        <v>74</v>
      </c>
      <c r="B62" s="120"/>
      <c r="C62" s="120"/>
      <c r="D62" s="120"/>
      <c r="E62" s="120"/>
      <c r="F62" s="120"/>
      <c r="G62" s="121"/>
      <c r="H62" s="30">
        <v>52178612</v>
      </c>
      <c r="I62" s="30">
        <v>52178612</v>
      </c>
      <c r="J62" s="30">
        <v>52178612</v>
      </c>
      <c r="K62" s="44">
        <f t="shared" si="3"/>
        <v>0</v>
      </c>
      <c r="L62" s="27">
        <f t="shared" si="5"/>
        <v>1</v>
      </c>
      <c r="M62" s="45">
        <f t="shared" si="4"/>
        <v>0</v>
      </c>
    </row>
    <row r="63" spans="1:15" s="14" customFormat="1" ht="16.5" customHeight="1" x14ac:dyDescent="0.2">
      <c r="A63" s="119" t="s">
        <v>75</v>
      </c>
      <c r="B63" s="120"/>
      <c r="C63" s="120"/>
      <c r="D63" s="120"/>
      <c r="E63" s="120"/>
      <c r="F63" s="120"/>
      <c r="G63" s="121"/>
      <c r="H63" s="30">
        <v>26259066</v>
      </c>
      <c r="I63" s="30">
        <v>26259066</v>
      </c>
      <c r="J63" s="30">
        <v>26259066</v>
      </c>
      <c r="K63" s="44">
        <f t="shared" si="3"/>
        <v>0</v>
      </c>
      <c r="L63" s="27">
        <f t="shared" si="5"/>
        <v>1</v>
      </c>
      <c r="M63" s="45">
        <f t="shared" si="4"/>
        <v>0</v>
      </c>
    </row>
    <row r="64" spans="1:15" s="14" customFormat="1" ht="16.5" customHeight="1" x14ac:dyDescent="0.2">
      <c r="A64" s="119" t="s">
        <v>76</v>
      </c>
      <c r="B64" s="120"/>
      <c r="C64" s="120"/>
      <c r="D64" s="120"/>
      <c r="E64" s="120"/>
      <c r="F64" s="120"/>
      <c r="G64" s="121"/>
      <c r="H64" s="30">
        <v>30935620</v>
      </c>
      <c r="I64" s="30">
        <v>30935620</v>
      </c>
      <c r="J64" s="30">
        <v>30935620</v>
      </c>
      <c r="K64" s="44">
        <f t="shared" si="3"/>
        <v>0</v>
      </c>
      <c r="L64" s="27">
        <f t="shared" si="5"/>
        <v>1</v>
      </c>
      <c r="M64" s="45">
        <f t="shared" si="4"/>
        <v>0</v>
      </c>
    </row>
    <row r="65" spans="1:13" s="14" customFormat="1" ht="16.5" customHeight="1" x14ac:dyDescent="0.2">
      <c r="A65" s="119" t="s">
        <v>77</v>
      </c>
      <c r="B65" s="120"/>
      <c r="C65" s="120"/>
      <c r="D65" s="120"/>
      <c r="E65" s="120"/>
      <c r="F65" s="120"/>
      <c r="G65" s="121"/>
      <c r="H65" s="30">
        <v>89135470.810000002</v>
      </c>
      <c r="I65" s="30">
        <v>89129399.489999995</v>
      </c>
      <c r="J65" s="30">
        <v>89129399.489999995</v>
      </c>
      <c r="K65" s="26">
        <f t="shared" si="3"/>
        <v>-6071.3200000077486</v>
      </c>
      <c r="L65" s="27">
        <f t="shared" si="5"/>
        <v>0.99993188659974719</v>
      </c>
      <c r="M65" s="45">
        <f t="shared" si="4"/>
        <v>0</v>
      </c>
    </row>
    <row r="66" spans="1:13" s="14" customFormat="1" ht="16.5" customHeight="1" x14ac:dyDescent="0.2">
      <c r="A66" s="119" t="s">
        <v>78</v>
      </c>
      <c r="B66" s="120"/>
      <c r="C66" s="120"/>
      <c r="D66" s="120"/>
      <c r="E66" s="120"/>
      <c r="F66" s="120"/>
      <c r="G66" s="121"/>
      <c r="H66" s="30">
        <v>11172056</v>
      </c>
      <c r="I66" s="30">
        <v>11172056</v>
      </c>
      <c r="J66" s="30">
        <v>11172056</v>
      </c>
      <c r="K66" s="44">
        <f t="shared" si="3"/>
        <v>0</v>
      </c>
      <c r="L66" s="27">
        <f t="shared" si="5"/>
        <v>1</v>
      </c>
      <c r="M66" s="45">
        <f t="shared" si="4"/>
        <v>0</v>
      </c>
    </row>
    <row r="67" spans="1:13" s="14" customFormat="1" ht="16.5" customHeight="1" x14ac:dyDescent="0.2">
      <c r="A67" s="119" t="s">
        <v>79</v>
      </c>
      <c r="B67" s="120"/>
      <c r="C67" s="120"/>
      <c r="D67" s="120"/>
      <c r="E67" s="120"/>
      <c r="F67" s="120"/>
      <c r="G67" s="121"/>
      <c r="H67" s="30">
        <v>12794331</v>
      </c>
      <c r="I67" s="30">
        <v>12794331</v>
      </c>
      <c r="J67" s="30">
        <v>12794331</v>
      </c>
      <c r="K67" s="44">
        <f t="shared" si="3"/>
        <v>0</v>
      </c>
      <c r="L67" s="27">
        <f t="shared" si="5"/>
        <v>1</v>
      </c>
      <c r="M67" s="45">
        <f t="shared" si="4"/>
        <v>0</v>
      </c>
    </row>
    <row r="68" spans="1:13" s="14" customFormat="1" ht="16.5" customHeight="1" x14ac:dyDescent="0.2">
      <c r="A68" s="119" t="s">
        <v>80</v>
      </c>
      <c r="B68" s="120"/>
      <c r="C68" s="120"/>
      <c r="D68" s="120"/>
      <c r="E68" s="120"/>
      <c r="F68" s="120"/>
      <c r="G68" s="121"/>
      <c r="H68" s="30">
        <v>13905356.08</v>
      </c>
      <c r="I68" s="30">
        <v>13905356.08</v>
      </c>
      <c r="J68" s="30">
        <v>13905356.08</v>
      </c>
      <c r="K68" s="44">
        <f t="shared" si="3"/>
        <v>0</v>
      </c>
      <c r="L68" s="27">
        <f t="shared" si="5"/>
        <v>1</v>
      </c>
      <c r="M68" s="45">
        <f t="shared" si="4"/>
        <v>0</v>
      </c>
    </row>
    <row r="69" spans="1:13" s="14" customFormat="1" ht="16.5" customHeight="1" x14ac:dyDescent="0.2">
      <c r="A69" s="119" t="s">
        <v>81</v>
      </c>
      <c r="B69" s="120"/>
      <c r="C69" s="120"/>
      <c r="D69" s="120"/>
      <c r="E69" s="120"/>
      <c r="F69" s="120"/>
      <c r="G69" s="121"/>
      <c r="H69" s="30">
        <v>8261515</v>
      </c>
      <c r="I69" s="30">
        <v>8261515</v>
      </c>
      <c r="J69" s="30">
        <v>8261515</v>
      </c>
      <c r="K69" s="44">
        <f t="shared" si="3"/>
        <v>0</v>
      </c>
      <c r="L69" s="27">
        <f t="shared" si="5"/>
        <v>1</v>
      </c>
      <c r="M69" s="45">
        <f t="shared" si="4"/>
        <v>0</v>
      </c>
    </row>
    <row r="70" spans="1:13" s="14" customFormat="1" ht="16.5" customHeight="1" x14ac:dyDescent="0.2">
      <c r="A70" s="127" t="s">
        <v>82</v>
      </c>
      <c r="B70" s="128"/>
      <c r="C70" s="128"/>
      <c r="D70" s="128"/>
      <c r="E70" s="128"/>
      <c r="F70" s="128"/>
      <c r="G70" s="128"/>
      <c r="H70" s="30">
        <v>47059026.68</v>
      </c>
      <c r="I70" s="30">
        <v>47059026.68</v>
      </c>
      <c r="J70" s="30">
        <v>47059026.68</v>
      </c>
      <c r="K70" s="44">
        <f t="shared" si="3"/>
        <v>0</v>
      </c>
      <c r="L70" s="27">
        <f t="shared" si="5"/>
        <v>1</v>
      </c>
      <c r="M70" s="45">
        <f t="shared" si="4"/>
        <v>0</v>
      </c>
    </row>
    <row r="71" spans="1:13" s="14" customFormat="1" ht="16.5" customHeight="1" x14ac:dyDescent="0.2">
      <c r="A71" s="156" t="s">
        <v>83</v>
      </c>
      <c r="B71" s="130"/>
      <c r="C71" s="130"/>
      <c r="D71" s="130"/>
      <c r="E71" s="130"/>
      <c r="F71" s="130"/>
      <c r="G71" s="130"/>
      <c r="H71" s="30">
        <v>89391972.090000004</v>
      </c>
      <c r="I71" s="30">
        <v>89154134.729999989</v>
      </c>
      <c r="J71" s="30">
        <v>89154134.729999989</v>
      </c>
      <c r="K71" s="26">
        <f t="shared" si="3"/>
        <v>-237837.36000001431</v>
      </c>
      <c r="L71" s="27">
        <f t="shared" si="5"/>
        <v>0.99733938792892318</v>
      </c>
      <c r="M71" s="45">
        <f t="shared" si="4"/>
        <v>0</v>
      </c>
    </row>
    <row r="72" spans="1:13" s="14" customFormat="1" ht="16.5" customHeight="1" x14ac:dyDescent="0.2">
      <c r="A72" s="157" t="s">
        <v>84</v>
      </c>
      <c r="B72" s="129"/>
      <c r="C72" s="129"/>
      <c r="D72" s="129"/>
      <c r="E72" s="129"/>
      <c r="F72" s="129"/>
      <c r="G72" s="129"/>
      <c r="H72" s="66">
        <v>5168896.6100000013</v>
      </c>
      <c r="I72" s="66">
        <v>5142819.6100000013</v>
      </c>
      <c r="J72" s="66">
        <v>5142819.6100000013</v>
      </c>
      <c r="K72" s="140">
        <f t="shared" si="3"/>
        <v>-26077</v>
      </c>
      <c r="L72" s="27">
        <f t="shared" si="5"/>
        <v>0.99495501613447823</v>
      </c>
      <c r="M72" s="45">
        <f t="shared" si="4"/>
        <v>0</v>
      </c>
    </row>
    <row r="73" spans="1:13" s="14" customFormat="1" ht="16.5" customHeight="1" x14ac:dyDescent="0.2">
      <c r="A73" s="157" t="s">
        <v>85</v>
      </c>
      <c r="B73" s="129"/>
      <c r="C73" s="129"/>
      <c r="D73" s="129"/>
      <c r="E73" s="129"/>
      <c r="F73" s="129"/>
      <c r="G73" s="129"/>
      <c r="H73" s="66">
        <v>10748280.369999999</v>
      </c>
      <c r="I73" s="66">
        <v>10706150.219999999</v>
      </c>
      <c r="J73" s="66">
        <v>10706150.219999999</v>
      </c>
      <c r="K73" s="140">
        <f t="shared" si="3"/>
        <v>-42130.150000000373</v>
      </c>
      <c r="L73" s="27">
        <f t="shared" si="5"/>
        <v>0.99608028926026237</v>
      </c>
      <c r="M73" s="45">
        <f t="shared" si="4"/>
        <v>0</v>
      </c>
    </row>
    <row r="74" spans="1:13" s="14" customFormat="1" ht="16.5" customHeight="1" x14ac:dyDescent="0.2">
      <c r="A74" s="157" t="s">
        <v>86</v>
      </c>
      <c r="B74" s="129"/>
      <c r="C74" s="129"/>
      <c r="D74" s="129"/>
      <c r="E74" s="129"/>
      <c r="F74" s="129"/>
      <c r="G74" s="129"/>
      <c r="H74" s="66">
        <v>5381080.2300000004</v>
      </c>
      <c r="I74" s="66">
        <v>5351196</v>
      </c>
      <c r="J74" s="66">
        <v>5351196</v>
      </c>
      <c r="K74" s="140">
        <f t="shared" si="3"/>
        <v>-29884.230000000447</v>
      </c>
      <c r="L74" s="27">
        <f t="shared" si="5"/>
        <v>0.99444642549029594</v>
      </c>
      <c r="M74" s="45">
        <f t="shared" si="4"/>
        <v>0</v>
      </c>
    </row>
    <row r="75" spans="1:13" s="14" customFormat="1" ht="16.5" customHeight="1" x14ac:dyDescent="0.2">
      <c r="A75" s="157" t="s">
        <v>87</v>
      </c>
      <c r="B75" s="129"/>
      <c r="C75" s="129"/>
      <c r="D75" s="129"/>
      <c r="E75" s="129"/>
      <c r="F75" s="129"/>
      <c r="G75" s="129"/>
      <c r="H75" s="66">
        <v>2646210.9900000002</v>
      </c>
      <c r="I75" s="66">
        <v>2629050</v>
      </c>
      <c r="J75" s="66">
        <v>2629050</v>
      </c>
      <c r="K75" s="140">
        <f t="shared" si="3"/>
        <v>-17160.990000000224</v>
      </c>
      <c r="L75" s="27">
        <f t="shared" si="5"/>
        <v>0.99351488219765871</v>
      </c>
      <c r="M75" s="45">
        <f t="shared" si="4"/>
        <v>0</v>
      </c>
    </row>
    <row r="76" spans="1:13" s="14" customFormat="1" ht="16.5" customHeight="1" x14ac:dyDescent="0.2">
      <c r="A76" s="157" t="s">
        <v>88</v>
      </c>
      <c r="B76" s="129"/>
      <c r="C76" s="129"/>
      <c r="D76" s="129"/>
      <c r="E76" s="129"/>
      <c r="F76" s="129"/>
      <c r="G76" s="129"/>
      <c r="H76" s="66">
        <v>4621783.55</v>
      </c>
      <c r="I76" s="66">
        <v>4616780.55</v>
      </c>
      <c r="J76" s="66">
        <v>4616780.55</v>
      </c>
      <c r="K76" s="140">
        <f t="shared" si="3"/>
        <v>-5003</v>
      </c>
      <c r="L76" s="27">
        <f t="shared" si="5"/>
        <v>0.99891751745925017</v>
      </c>
      <c r="M76" s="45">
        <f t="shared" si="4"/>
        <v>0</v>
      </c>
    </row>
    <row r="77" spans="1:13" s="14" customFormat="1" ht="16.5" customHeight="1" x14ac:dyDescent="0.2">
      <c r="A77" s="157" t="s">
        <v>89</v>
      </c>
      <c r="B77" s="129"/>
      <c r="C77" s="129"/>
      <c r="D77" s="129"/>
      <c r="E77" s="129"/>
      <c r="F77" s="129"/>
      <c r="G77" s="129"/>
      <c r="H77" s="66">
        <v>4461773.1399999997</v>
      </c>
      <c r="I77" s="66">
        <v>4452474.9999999991</v>
      </c>
      <c r="J77" s="66">
        <v>4452474.9999999991</v>
      </c>
      <c r="K77" s="140">
        <f t="shared" si="3"/>
        <v>-9298.140000000596</v>
      </c>
      <c r="L77" s="27">
        <f t="shared" si="5"/>
        <v>0.99791604375474796</v>
      </c>
      <c r="M77" s="45">
        <f t="shared" si="4"/>
        <v>0</v>
      </c>
    </row>
    <row r="78" spans="1:13" s="14" customFormat="1" ht="16.5" customHeight="1" x14ac:dyDescent="0.2">
      <c r="A78" s="157" t="s">
        <v>90</v>
      </c>
      <c r="B78" s="129"/>
      <c r="C78" s="129"/>
      <c r="D78" s="129"/>
      <c r="E78" s="129"/>
      <c r="F78" s="129"/>
      <c r="G78" s="129"/>
      <c r="H78" s="66">
        <v>5997957.7000000002</v>
      </c>
      <c r="I78" s="66">
        <v>5997945</v>
      </c>
      <c r="J78" s="66">
        <v>5997945</v>
      </c>
      <c r="K78" s="140">
        <f t="shared" si="3"/>
        <v>-12.700000000186265</v>
      </c>
      <c r="L78" s="27">
        <f t="shared" si="5"/>
        <v>0.99999788261260991</v>
      </c>
      <c r="M78" s="45">
        <f t="shared" si="4"/>
        <v>0</v>
      </c>
    </row>
    <row r="79" spans="1:13" s="14" customFormat="1" ht="16.5" customHeight="1" x14ac:dyDescent="0.2">
      <c r="A79" s="157" t="s">
        <v>91</v>
      </c>
      <c r="B79" s="129"/>
      <c r="C79" s="129"/>
      <c r="D79" s="129"/>
      <c r="E79" s="129"/>
      <c r="F79" s="129"/>
      <c r="G79" s="129"/>
      <c r="H79" s="66">
        <v>3977000.06</v>
      </c>
      <c r="I79" s="66">
        <v>3974985.69</v>
      </c>
      <c r="J79" s="66">
        <v>3974985.69</v>
      </c>
      <c r="K79" s="140">
        <f t="shared" si="3"/>
        <v>-2014.3700000001118</v>
      </c>
      <c r="L79" s="27">
        <f t="shared" si="5"/>
        <v>0.99949349510444807</v>
      </c>
      <c r="M79" s="45">
        <f t="shared" si="4"/>
        <v>0</v>
      </c>
    </row>
    <row r="80" spans="1:13" s="14" customFormat="1" ht="16.5" customHeight="1" x14ac:dyDescent="0.2">
      <c r="A80" s="157" t="s">
        <v>92</v>
      </c>
      <c r="B80" s="129"/>
      <c r="C80" s="129"/>
      <c r="D80" s="129"/>
      <c r="E80" s="129"/>
      <c r="F80" s="129"/>
      <c r="G80" s="129"/>
      <c r="H80" s="66">
        <v>4091273.77</v>
      </c>
      <c r="I80" s="66">
        <v>4087284.77</v>
      </c>
      <c r="J80" s="66">
        <v>4087284.77</v>
      </c>
      <c r="K80" s="140">
        <f t="shared" si="3"/>
        <v>-3989</v>
      </c>
      <c r="L80" s="27">
        <f t="shared" si="5"/>
        <v>0.99902499802647038</v>
      </c>
      <c r="M80" s="45">
        <f t="shared" si="4"/>
        <v>0</v>
      </c>
    </row>
    <row r="81" spans="1:13" s="14" customFormat="1" ht="16.5" customHeight="1" x14ac:dyDescent="0.2">
      <c r="A81" s="157" t="s">
        <v>93</v>
      </c>
      <c r="B81" s="129"/>
      <c r="C81" s="129"/>
      <c r="D81" s="129"/>
      <c r="E81" s="129"/>
      <c r="F81" s="129"/>
      <c r="G81" s="129"/>
      <c r="H81" s="66">
        <v>7911915.2299999995</v>
      </c>
      <c r="I81" s="66">
        <v>7826647</v>
      </c>
      <c r="J81" s="66">
        <v>7826647</v>
      </c>
      <c r="K81" s="140">
        <f t="shared" si="3"/>
        <v>-85268.229999999516</v>
      </c>
      <c r="L81" s="27">
        <f t="shared" si="5"/>
        <v>0.98922280793951334</v>
      </c>
      <c r="M81" s="45">
        <f t="shared" si="4"/>
        <v>0</v>
      </c>
    </row>
    <row r="82" spans="1:13" s="14" customFormat="1" ht="16.5" customHeight="1" x14ac:dyDescent="0.2">
      <c r="A82" s="157" t="s">
        <v>94</v>
      </c>
      <c r="B82" s="129"/>
      <c r="C82" s="129"/>
      <c r="D82" s="129"/>
      <c r="E82" s="129"/>
      <c r="F82" s="129"/>
      <c r="G82" s="129"/>
      <c r="H82" s="66">
        <v>16193581.279999999</v>
      </c>
      <c r="I82" s="66">
        <v>16193581.279999999</v>
      </c>
      <c r="J82" s="66">
        <v>16193581.279999999</v>
      </c>
      <c r="K82" s="140">
        <f t="shared" si="3"/>
        <v>0</v>
      </c>
      <c r="L82" s="27">
        <f t="shared" si="5"/>
        <v>1</v>
      </c>
      <c r="M82" s="45">
        <f t="shared" si="4"/>
        <v>0</v>
      </c>
    </row>
    <row r="83" spans="1:13" s="14" customFormat="1" ht="16.5" customHeight="1" x14ac:dyDescent="0.2">
      <c r="A83" s="158" t="s">
        <v>95</v>
      </c>
      <c r="B83" s="131"/>
      <c r="C83" s="131"/>
      <c r="D83" s="131"/>
      <c r="E83" s="131"/>
      <c r="F83" s="131"/>
      <c r="G83" s="131"/>
      <c r="H83" s="67">
        <v>18192219.16</v>
      </c>
      <c r="I83" s="67">
        <v>18175219.609999999</v>
      </c>
      <c r="J83" s="67">
        <v>18175219.609999999</v>
      </c>
      <c r="K83" s="141">
        <f t="shared" si="3"/>
        <v>-16999.550000000745</v>
      </c>
      <c r="L83" s="69">
        <f t="shared" si="5"/>
        <v>0.99906555930035301</v>
      </c>
      <c r="M83" s="159">
        <f t="shared" si="4"/>
        <v>0</v>
      </c>
    </row>
    <row r="84" spans="1:13" s="14" customFormat="1" ht="25.5" customHeight="1" x14ac:dyDescent="0.2">
      <c r="A84" s="160" t="s">
        <v>107</v>
      </c>
      <c r="B84" s="109"/>
      <c r="C84" s="109"/>
      <c r="D84" s="109"/>
      <c r="E84" s="109"/>
      <c r="F84" s="109"/>
      <c r="G84" s="109"/>
      <c r="H84" s="70">
        <v>13971853.42</v>
      </c>
      <c r="I84" s="70">
        <v>13971853.42</v>
      </c>
      <c r="J84" s="70">
        <v>13971853.42</v>
      </c>
      <c r="K84" s="71">
        <f t="shared" si="3"/>
        <v>0</v>
      </c>
      <c r="L84" s="72">
        <f t="shared" si="5"/>
        <v>1</v>
      </c>
      <c r="M84" s="161">
        <f t="shared" si="4"/>
        <v>0</v>
      </c>
    </row>
    <row r="85" spans="1:13" s="14" customFormat="1" ht="10.35" customHeight="1" x14ac:dyDescent="0.2">
      <c r="A85" s="162" t="s">
        <v>12</v>
      </c>
      <c r="B85" s="132"/>
      <c r="C85" s="132"/>
      <c r="D85" s="132"/>
      <c r="E85" s="132"/>
      <c r="F85" s="132"/>
      <c r="G85" s="132"/>
      <c r="H85" s="73" t="s">
        <v>96</v>
      </c>
      <c r="I85" s="73"/>
      <c r="J85" s="73"/>
      <c r="K85" s="26"/>
      <c r="L85" s="34"/>
      <c r="M85" s="28"/>
    </row>
    <row r="86" spans="1:13" s="14" customFormat="1" ht="12.75" customHeight="1" x14ac:dyDescent="0.2">
      <c r="A86" s="134" t="s">
        <v>97</v>
      </c>
      <c r="B86" s="133"/>
      <c r="C86" s="133"/>
      <c r="D86" s="133"/>
      <c r="E86" s="133"/>
      <c r="F86" s="133"/>
      <c r="G86" s="133"/>
      <c r="H86" s="30">
        <v>13286778.59</v>
      </c>
      <c r="I86" s="30">
        <v>13286778.59</v>
      </c>
      <c r="J86" s="30">
        <v>13286778.59</v>
      </c>
      <c r="K86" s="74">
        <v>0</v>
      </c>
      <c r="L86" s="27">
        <f>I86/H86</f>
        <v>1</v>
      </c>
      <c r="M86" s="45">
        <f>I86-J86</f>
        <v>0</v>
      </c>
    </row>
    <row r="87" spans="1:13" s="78" customFormat="1" ht="12.75" customHeight="1" x14ac:dyDescent="0.2">
      <c r="A87" s="134" t="s">
        <v>98</v>
      </c>
      <c r="B87" s="133"/>
      <c r="C87" s="133"/>
      <c r="D87" s="133"/>
      <c r="E87" s="133"/>
      <c r="F87" s="133"/>
      <c r="G87" s="133"/>
      <c r="H87" s="30">
        <v>-4</v>
      </c>
      <c r="I87" s="30">
        <v>-4</v>
      </c>
      <c r="J87" s="30">
        <v>-4</v>
      </c>
      <c r="K87" s="75">
        <v>0</v>
      </c>
      <c r="L87" s="76">
        <f>I87/H87</f>
        <v>1</v>
      </c>
      <c r="M87" s="77">
        <f>I87-J87</f>
        <v>0</v>
      </c>
    </row>
    <row r="88" spans="1:13" s="14" customFormat="1" ht="14.25" customHeight="1" thickBot="1" x14ac:dyDescent="0.25">
      <c r="A88" s="110" t="s">
        <v>99</v>
      </c>
      <c r="B88" s="111"/>
      <c r="C88" s="111"/>
      <c r="D88" s="111"/>
      <c r="E88" s="111"/>
      <c r="F88" s="111"/>
      <c r="G88" s="111"/>
      <c r="H88" s="163">
        <v>685078.83000000007</v>
      </c>
      <c r="I88" s="163">
        <v>685078.83000000007</v>
      </c>
      <c r="J88" s="163">
        <v>685078.83000000007</v>
      </c>
      <c r="K88" s="164">
        <v>0</v>
      </c>
      <c r="L88" s="165">
        <f>I88/H88</f>
        <v>1</v>
      </c>
      <c r="M88" s="166">
        <f>I88-J88</f>
        <v>0</v>
      </c>
    </row>
    <row r="89" spans="1:13" s="14" customFormat="1" ht="16.5" customHeight="1" x14ac:dyDescent="0.2">
      <c r="A89" s="79"/>
      <c r="B89" s="79"/>
      <c r="C89" s="79"/>
      <c r="D89" s="79"/>
      <c r="E89" s="79"/>
      <c r="F89" s="79"/>
      <c r="G89" s="79"/>
      <c r="H89" s="80"/>
      <c r="I89" s="80"/>
      <c r="J89" s="80"/>
      <c r="K89" s="81"/>
      <c r="L89" s="80"/>
      <c r="M89" s="80"/>
    </row>
    <row r="90" spans="1:13" s="14" customFormat="1" ht="16.5" customHeight="1" x14ac:dyDescent="0.2">
      <c r="A90" s="79"/>
      <c r="B90" s="79"/>
      <c r="C90" s="79"/>
      <c r="D90" s="79"/>
      <c r="E90" s="79"/>
      <c r="F90" s="79"/>
      <c r="G90" s="79"/>
      <c r="H90" s="82"/>
      <c r="I90" s="82"/>
      <c r="J90" s="82"/>
      <c r="K90" s="83"/>
      <c r="L90" s="84"/>
      <c r="M90" s="85"/>
    </row>
  </sheetData>
  <mergeCells count="82">
    <mergeCell ref="A83:G83"/>
    <mergeCell ref="A84:G84"/>
    <mergeCell ref="A85:G85"/>
    <mergeCell ref="A86:G86"/>
    <mergeCell ref="A87:G87"/>
    <mergeCell ref="A88:G88"/>
    <mergeCell ref="A82:G82"/>
    <mergeCell ref="A71:G71"/>
    <mergeCell ref="A72:G72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70:G70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58:G58"/>
    <mergeCell ref="A46:G46"/>
    <mergeCell ref="A47:G47"/>
    <mergeCell ref="A48:G48"/>
    <mergeCell ref="A49:G49"/>
    <mergeCell ref="A50:G50"/>
    <mergeCell ref="A51:G51"/>
    <mergeCell ref="A52:G52"/>
    <mergeCell ref="A54:G54"/>
    <mergeCell ref="A55:G55"/>
    <mergeCell ref="A56:G56"/>
    <mergeCell ref="A57:G57"/>
    <mergeCell ref="A53:G53"/>
    <mergeCell ref="A45:G45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33:G33"/>
    <mergeCell ref="B24:G24"/>
    <mergeCell ref="B25:G25"/>
    <mergeCell ref="B26:G26"/>
    <mergeCell ref="B27:G27"/>
    <mergeCell ref="A28:G28"/>
    <mergeCell ref="A29:H29"/>
    <mergeCell ref="A30:G30"/>
    <mergeCell ref="A31:G31"/>
    <mergeCell ref="A32:G32"/>
    <mergeCell ref="J3:M3"/>
    <mergeCell ref="B23:G23"/>
    <mergeCell ref="A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A6:M6"/>
    <mergeCell ref="A7:M7"/>
    <mergeCell ref="A8:M8"/>
    <mergeCell ref="A9:M9"/>
  </mergeCells>
  <pageMargins left="0" right="0" top="0" bottom="0" header="0.51181102362204722" footer="0"/>
  <pageSetup paperSize="9" scale="72" firstPageNumber="0" orientation="portrait" verticalDpi="300" r:id="rId1"/>
  <headerFooter alignWithMargins="0">
    <oddFooter>&amp;R&amp;P</oddFooter>
  </headerFooter>
  <rowBreaks count="1" manualBreakCount="1">
    <brk id="89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2025-04-09T08:10:49Z</dcterms:modified>
</cp:coreProperties>
</file>